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90" windowWidth="19440" windowHeight="9555" tabRatio="601" activeTab="0"/>
  </bookViews>
  <sheets>
    <sheet name="Отчет" sheetId="1" r:id="rId1"/>
    <sheet name="Настройка" sheetId="2" r:id="rId2"/>
    <sheet name="Выгрузка в МинФин" sheetId="3" r:id="rId3"/>
  </sheets>
  <definedNames>
    <definedName name="Col4Row321">'Отчет'!$K$99</definedName>
    <definedName name="Col4Row322">'Отчет'!$K$100</definedName>
    <definedName name="Col4Row331">'Отчет'!$K$103</definedName>
    <definedName name="Col4Row332">'Отчет'!$K$104</definedName>
    <definedName name="Col4Row351">'Отчет'!$K$107</definedName>
    <definedName name="Col4Row352">'Отчет'!$K$108</definedName>
    <definedName name="Col4Row361">'Отчет'!$K$111</definedName>
    <definedName name="Col4Row362">'Отчет'!$K$114</definedName>
    <definedName name="Col4Row371">'Отчет'!$K$119</definedName>
    <definedName name="Col4Row372">'Отчет'!$K$120</definedName>
    <definedName name="Col4Row391">'Отчет'!$K$128</definedName>
    <definedName name="Col4Row392">'Отчет'!$K$129</definedName>
    <definedName name="Col4Row400">'Отчет'!$K$130</definedName>
    <definedName name="Col4Row431">'Отчет'!$K$136</definedName>
    <definedName name="Col4Row432">'Отчет'!$K$137</definedName>
    <definedName name="Col4Row441">'Отчет'!$K$140</definedName>
    <definedName name="Col4Row442">'Отчет'!$K$141</definedName>
    <definedName name="Col4Row451">'Отчет'!$K$144</definedName>
    <definedName name="Col4Row452">'Отчет'!$K$145</definedName>
    <definedName name="Col4Row461">'Отчет'!$K$148</definedName>
    <definedName name="Col4Row462">'Отчет'!$K$149</definedName>
    <definedName name="Col4Row471">'Отчет'!$K$152</definedName>
    <definedName name="Col4Row472">'Отчет'!$K$153</definedName>
    <definedName name="Col4Row481">'Отчет'!$K$156</definedName>
    <definedName name="Col4Row482">'Отчет'!$K$157</definedName>
    <definedName name="Col4Row541">'Отчет'!$K$174</definedName>
    <definedName name="Col4Row542">'Отчет'!$K$175</definedName>
    <definedName name="Col4Row550">'Отчет'!$K$176</definedName>
    <definedName name="Col4Row560">'Отчет'!$K$177</definedName>
    <definedName name="Col5Row302">'Отчет'!$L$94</definedName>
    <definedName name="Col5Row321">'Отчет'!$L$99</definedName>
    <definedName name="Col5Row322">'Отчет'!$L$100</definedName>
    <definedName name="Col5Row331">'Отчет'!$L$103</definedName>
    <definedName name="Col5Row332">'Отчет'!$L$104</definedName>
    <definedName name="Col5Row351">'Отчет'!$L$107</definedName>
    <definedName name="Col5Row352">'Отчет'!$L$108</definedName>
    <definedName name="Col5Row361">'Отчет'!$L$111</definedName>
    <definedName name="Col5Row362">'Отчет'!$L$114</definedName>
    <definedName name="Col5Row371">'Отчет'!$L$119</definedName>
    <definedName name="Col5Row372">'Отчет'!$L$120</definedName>
    <definedName name="Col5Row391">'Отчет'!$L$128</definedName>
    <definedName name="Col5Row392">'Отчет'!$L$129</definedName>
    <definedName name="Col5Row400">'Отчет'!$L$130</definedName>
    <definedName name="Col5Row431">'Отчет'!$L$136</definedName>
    <definedName name="Col5Row432">'Отчет'!$L$137</definedName>
    <definedName name="Col5Row441">'Отчет'!$L$140</definedName>
    <definedName name="Col5Row442">'Отчет'!$L$141</definedName>
    <definedName name="Col5Row451">'Отчет'!$L$144</definedName>
    <definedName name="Col5Row452">'Отчет'!$L$145</definedName>
    <definedName name="Col5Row461">'Отчет'!$L$148</definedName>
    <definedName name="Col5Row462">'Отчет'!$L$149</definedName>
    <definedName name="Col5Row471">'Отчет'!$L$152</definedName>
    <definedName name="Col5Row472">'Отчет'!$L$153</definedName>
    <definedName name="Col5Row481">'Отчет'!$L$156</definedName>
    <definedName name="Col5Row482">'Отчет'!$L$157</definedName>
    <definedName name="Col5Row521">'Отчет'!$L$166</definedName>
    <definedName name="Col5Row522">'Отчет'!$L$167</definedName>
    <definedName name="Col5Row531">'Отчет'!$L$170</definedName>
    <definedName name="Col5Row532">'Отчет'!$L$171</definedName>
    <definedName name="Col5Row541">'Отчет'!$L$174</definedName>
    <definedName name="Col5Row542">'Отчет'!$L$175</definedName>
    <definedName name="Col5Row550">'Отчет'!$L$176</definedName>
    <definedName name="Col5Row560">'Отчет'!$L$177</definedName>
    <definedName name="Col6Row302">'Отчет'!$M$94</definedName>
    <definedName name="Col6Row321">'Отчет'!$M$99</definedName>
    <definedName name="Col6Row322">'Отчет'!$M$100</definedName>
    <definedName name="Col6Row331">'Отчет'!$M$103</definedName>
    <definedName name="Col6Row332">'Отчет'!$M$104</definedName>
    <definedName name="Col6Row351">'Отчет'!$M$107</definedName>
    <definedName name="Col6Row352">'Отчет'!$M$108</definedName>
    <definedName name="Col6Row361">'Отчет'!$M$111</definedName>
    <definedName name="Col6Row362">'Отчет'!$M$114</definedName>
    <definedName name="Col6Row371">'Отчет'!$M$119</definedName>
    <definedName name="Col6Row372">'Отчет'!$M$120</definedName>
    <definedName name="Col6Row391">'Отчет'!$M$128</definedName>
    <definedName name="Col6Row392">'Отчет'!$M$129</definedName>
    <definedName name="Col6Row400">'Отчет'!$M$130</definedName>
    <definedName name="Col6Row431">'Отчет'!$M$136</definedName>
    <definedName name="Col6Row432">'Отчет'!$M$137</definedName>
    <definedName name="Col6Row441">'Отчет'!$M$140</definedName>
    <definedName name="Col6Row442">'Отчет'!$M$141</definedName>
    <definedName name="Col6Row451">'Отчет'!$M$144</definedName>
    <definedName name="Col6Row452">'Отчет'!$M$145</definedName>
    <definedName name="Col6Row461">'Отчет'!$M$148</definedName>
    <definedName name="Col6Row462">'Отчет'!$M$149</definedName>
    <definedName name="Col6Row471">'Отчет'!$M$152</definedName>
    <definedName name="Col6Row472">'Отчет'!$M$153</definedName>
    <definedName name="Col6Row481">'Отчет'!$M$156</definedName>
    <definedName name="Col6Row482">'Отчет'!$M$157</definedName>
    <definedName name="Col6Row521">'Отчет'!$M$166</definedName>
    <definedName name="Col6Row522">'Отчет'!$M$167</definedName>
    <definedName name="Col6Row531">'Отчет'!$M$170</definedName>
    <definedName name="Col6Row532">'Отчет'!$M$171</definedName>
    <definedName name="Col6Row541">'Отчет'!$M$174</definedName>
    <definedName name="Col6Row542">'Отчет'!$M$175</definedName>
    <definedName name="Col6Row550">'Отчет'!$M$176</definedName>
    <definedName name="Col6Row560">'Отчет'!$M$177</definedName>
    <definedName name="txt_fileName">'Выгрузка в МинФин'!$A$2</definedName>
    <definedName name="txt_info">'Выгрузка в МинФин'!$A$1</definedName>
    <definedName name="txt_runButton">'Выгрузка в МинФин'!$A$3</definedName>
    <definedName name="txt_setPageОтчет">'Выгрузка в МинФин'!$B$2</definedName>
    <definedName name="xml_date1">'Настройка'!$IU$1</definedName>
    <definedName name="xml_fileName">#REF!</definedName>
    <definedName name="xml_info">#REF!</definedName>
    <definedName name="xml_runButton">#REF!</definedName>
    <definedName name="Аналитика030">'Отчет'!$J$22</definedName>
    <definedName name="Аналитика040">'Отчет'!$J$25</definedName>
    <definedName name="Аналитика050">'Отчет'!$J$28</definedName>
    <definedName name="Аналитика060">'Отчет'!$J$31</definedName>
    <definedName name="Аналитика070">'Отчет'!$J$34</definedName>
    <definedName name="Аналитика090">'Отчет'!$J$37</definedName>
    <definedName name="Аналитика100">'Отчет'!$J$46</definedName>
    <definedName name="Аналитика110">'Отчет'!$J$50</definedName>
    <definedName name="Аналитика160">'Отчет'!$J$56</definedName>
    <definedName name="Аналитика170">'Отчет'!$J$62</definedName>
    <definedName name="Аналитика190">'Отчет'!$J$65</definedName>
    <definedName name="Аналитика1Дб">#REF!</definedName>
    <definedName name="Аналитика1ДбА">#REF!</definedName>
    <definedName name="Аналитика1Кр">#REF!</definedName>
    <definedName name="Аналитика1КрА">#REF!</definedName>
    <definedName name="Аналитика210">'Отчет'!$J$68</definedName>
    <definedName name="Аналитика230">'Отчет'!$J$71</definedName>
    <definedName name="Аналитика240">'Отчет'!$J$74</definedName>
    <definedName name="Аналитика250">'Отчет'!$J$78</definedName>
    <definedName name="Аналитика260">'Отчет'!$J$81</definedName>
    <definedName name="Аналитика270">'Отчет'!$J$91</definedName>
    <definedName name="Аналитика2Дб">#REF!</definedName>
    <definedName name="Аналитика2ДбА">#REF!</definedName>
    <definedName name="Аналитика2Кр">#REF!</definedName>
    <definedName name="Аналитика2КрА">#REF!</definedName>
    <definedName name="Аналитика361">'Отчет'!$J$113</definedName>
    <definedName name="Аналитика362">'Отчет'!$J$116</definedName>
    <definedName name="Аналитика3Дб">#REF!</definedName>
    <definedName name="Аналитика3ДбА">#REF!</definedName>
    <definedName name="Аналитика3Кр">#REF!</definedName>
    <definedName name="Аналитика3КрА">#REF!</definedName>
    <definedName name="Аналитика4Дб">#REF!</definedName>
    <definedName name="Аналитика4ДбА">#REF!</definedName>
    <definedName name="Аналитика4Кр">#REF!</definedName>
    <definedName name="Аналитика4КрА">#REF!</definedName>
    <definedName name="Аналитика5Дб">#REF!</definedName>
    <definedName name="Аналитика5ДбА">#REF!</definedName>
    <definedName name="Аналитика5Кр">#REF!</definedName>
    <definedName name="Аналитика5КрА">#REF!</definedName>
    <definedName name="ГлаваБК">'Отчет'!$N$11</definedName>
    <definedName name="ГлБух">'Отчет'!$M$179</definedName>
    <definedName name="ГНИ4_ВерсПрог">#REF!</definedName>
    <definedName name="ГНИ4_ГлаваБК">#REF!</definedName>
    <definedName name="ГНИ4_ДатаДок">#REF!</definedName>
    <definedName name="ГНИ4_ДатаОтч">#REF!</definedName>
    <definedName name="ГНИ4_ИдФайл">#REF!</definedName>
    <definedName name="ГНИ4_Имя">#REF!</definedName>
    <definedName name="ГНИ4_Имя2">#REF!</definedName>
    <definedName name="ГНИ4_ИННЮЛ">#REF!</definedName>
    <definedName name="ГНИ4_КПП">#REF!</definedName>
    <definedName name="ГНИ4_НаимДок">#REF!</definedName>
    <definedName name="ГНИ4_НаимОрг">#REF!</definedName>
    <definedName name="ГНИ4_ОКАТО">#REF!</definedName>
    <definedName name="ГНИ4_ОКПО">#REF!</definedName>
    <definedName name="ГНИ4_ОКПО_Учр">#REF!</definedName>
    <definedName name="ГНИ4_Отчество">#REF!</definedName>
    <definedName name="ГНИ4_Отчество2">#REF!</definedName>
    <definedName name="ГНИ4_ОтчетГод">#REF!</definedName>
    <definedName name="ГНИ4_ПрПодп">#REF!</definedName>
    <definedName name="ГНИ4_СвПред">#REF!</definedName>
    <definedName name="ГНИ4_Учредит">#REF!</definedName>
    <definedName name="ГНИ4_УчредПолн">#REF!</definedName>
    <definedName name="ГНИ4_Фамилия">#REF!</definedName>
    <definedName name="ГНИ4_Фамилия2">#REF!</definedName>
    <definedName name="Дата">'Отчет'!$N$5</definedName>
    <definedName name="ДатаОтчета">'Отчет'!$D$5</definedName>
    <definedName name="ЗнакВключения">#REF!</definedName>
    <definedName name="ЗнакВключенияА">#REF!</definedName>
    <definedName name="ИНН">'Отчет'!$N$10</definedName>
    <definedName name="Исполнитель">'Отчет'!$G$189</definedName>
    <definedName name="КодАналитики">#REF!</definedName>
    <definedName name="КодАналитикиА">#REF!</definedName>
    <definedName name="КодВФОДб">#REF!</definedName>
    <definedName name="КодВФОДбА">#REF!</definedName>
    <definedName name="КодВФОКр">#REF!</definedName>
    <definedName name="КодВФОКрА">#REF!</definedName>
    <definedName name="КодСтроки">#REF!</definedName>
    <definedName name="КодСтроки030">'Отчет'!$I$22</definedName>
    <definedName name="КодСтроки040">'Отчет'!$I$25</definedName>
    <definedName name="КодСтроки050">'Отчет'!$I$28</definedName>
    <definedName name="КодСтроки060">'Отчет'!$I$31</definedName>
    <definedName name="КодСтроки070">'Отчет'!$I$34</definedName>
    <definedName name="КодСтроки090">'Отчет'!$I$37</definedName>
    <definedName name="КодСтроки100">'Отчет'!$I$46</definedName>
    <definedName name="КодСтроки110">'Отчет'!$I$50</definedName>
    <definedName name="КодСтроки160">'Отчет'!$I$56</definedName>
    <definedName name="КодСтроки170">'Отчет'!$I$62</definedName>
    <definedName name="КодСтроки190">'Отчет'!$I$65</definedName>
    <definedName name="КодСтроки210">'Отчет'!$I$68</definedName>
    <definedName name="КодСтроки230">'Отчет'!$I$71</definedName>
    <definedName name="КодСтроки240">'Отчет'!$I$74</definedName>
    <definedName name="КодСтроки250">'Отчет'!$I$78</definedName>
    <definedName name="КодСтроки260">'Отчет'!$I$81</definedName>
    <definedName name="КодСтроки270">'Отчет'!$I$91</definedName>
    <definedName name="КодСтроки361">'Отчет'!$I$113</definedName>
    <definedName name="КодСтроки362">'Отчет'!$I$116</definedName>
    <definedName name="КодСтрокиА">#REF!</definedName>
    <definedName name="Кол4Строка030">'Отчет'!$K$22</definedName>
    <definedName name="Кол4Строка040">'Отчет'!$K$25</definedName>
    <definedName name="Кол4Строка050">'Отчет'!$K$28</definedName>
    <definedName name="Кол4Строка060">'Отчет'!$K$31</definedName>
    <definedName name="Кол4Строка070">'Отчет'!$K$34</definedName>
    <definedName name="Кол4Строка090">'Отчет'!$K$37</definedName>
    <definedName name="Кол4Строка100">'Отчет'!$K$46</definedName>
    <definedName name="Кол4Строка110">'Отчет'!$K$50</definedName>
    <definedName name="Кол4Строка160">'Отчет'!$K$56</definedName>
    <definedName name="Кол4Строка170">'Отчет'!$K$62</definedName>
    <definedName name="Кол4Строка190">'Отчет'!$K$65</definedName>
    <definedName name="Кол4Строка210">'Отчет'!$K$68</definedName>
    <definedName name="Кол4Строка230">'Отчет'!$K$71</definedName>
    <definedName name="Кол4Строка240">'Отчет'!$K$74</definedName>
    <definedName name="Кол4Строка250">'Отчет'!$K$78</definedName>
    <definedName name="Кол4Строка260">'Отчет'!$K$81</definedName>
    <definedName name="Кол4Строка270">'Отчет'!$K$91</definedName>
    <definedName name="Кол4Строка361">'Отчет'!$K$113</definedName>
    <definedName name="Кол4Строка362">'Отчет'!$K$116</definedName>
    <definedName name="Кол5Строка030">'Отчет'!$L$22</definedName>
    <definedName name="Кол5Строка040">'Отчет'!$L$25</definedName>
    <definedName name="Кол5Строка050">'Отчет'!$L$28</definedName>
    <definedName name="Кол5Строка060">'Отчет'!$L$31</definedName>
    <definedName name="Кол5Строка070">'Отчет'!$L$34</definedName>
    <definedName name="Кол5Строка090">'Отчет'!$L$37</definedName>
    <definedName name="Кол5Строка100">'Отчет'!$L$46</definedName>
    <definedName name="Кол5Строка110">'Отчет'!$L$50</definedName>
    <definedName name="Кол5Строка160">'Отчет'!$L$56</definedName>
    <definedName name="Кол5Строка170">'Отчет'!$L$62</definedName>
    <definedName name="Кол5Строка190">'Отчет'!$L$65</definedName>
    <definedName name="Кол5Строка210">'Отчет'!$L$68</definedName>
    <definedName name="Кол5Строка230">'Отчет'!$L$71</definedName>
    <definedName name="Кол5Строка240">'Отчет'!$L$74</definedName>
    <definedName name="Кол5Строка250">'Отчет'!$L$78</definedName>
    <definedName name="Кол5Строка260">'Отчет'!$L$81</definedName>
    <definedName name="Кол5Строка270">'Отчет'!$L$91</definedName>
    <definedName name="Кол5Строка361">'Отчет'!$L$113</definedName>
    <definedName name="Кол5Строка362">'Отчет'!$L$116</definedName>
    <definedName name="Кол6Строка030">'Отчет'!$M$22</definedName>
    <definedName name="Кол6Строка040">'Отчет'!$M$25</definedName>
    <definedName name="Кол6Строка050">'Отчет'!$M$28</definedName>
    <definedName name="Кол6Строка060">'Отчет'!$M$31</definedName>
    <definedName name="Кол6Строка070">'Отчет'!$M$34</definedName>
    <definedName name="Кол6Строка090">'Отчет'!$M$37</definedName>
    <definedName name="Кол6Строка100">'Отчет'!$M$46</definedName>
    <definedName name="Кол6Строка110">'Отчет'!$M$50</definedName>
    <definedName name="Кол6Строка160">'Отчет'!$M$56</definedName>
    <definedName name="Кол6Строка170">'Отчет'!$M$62</definedName>
    <definedName name="Кол6Строка190">'Отчет'!$M$65</definedName>
    <definedName name="Кол6Строка210">'Отчет'!$M$68</definedName>
    <definedName name="Кол6Строка230">'Отчет'!$M$71</definedName>
    <definedName name="Кол6Строка240">'Отчет'!$M$74</definedName>
    <definedName name="Кол6Строка250">'Отчет'!$M$78</definedName>
    <definedName name="Кол6Строка260">'Отчет'!$M$81</definedName>
    <definedName name="Кол6Строка270">'Отчет'!$M$91</definedName>
    <definedName name="Кол6Строка361">'Отчет'!$M$113</definedName>
    <definedName name="Кол6Строка362">'Отчет'!$M$116</definedName>
    <definedName name="Конец1">'Отчет'!$N$38</definedName>
    <definedName name="Конец2">'Отчет'!$N$82</definedName>
    <definedName name="Конец3">'Отчет'!$N$121</definedName>
    <definedName name="Конец4">'Отчет'!$N$157</definedName>
    <definedName name="Конец5">'Отчет'!$N$177</definedName>
    <definedName name="МФГлБух">'Выгрузка в МинФин'!$C$35</definedName>
    <definedName name="МФДатаПо">'Выгрузка в МинФин'!$C$6</definedName>
    <definedName name="МФИсполнитель">'Выгрузка в МинФин'!$C$39</definedName>
    <definedName name="МФИСТ">'Выгрузка в МинФин'!$C$8</definedName>
    <definedName name="МФППО">'Выгрузка в МинФин'!$C$44</definedName>
    <definedName name="МФПРД">'Выгрузка в МинФин'!$C$5</definedName>
    <definedName name="МФРуководитель">'Выгрузка в МинФин'!$C$34</definedName>
    <definedName name="МФТелефон">'Выгрузка в МинФин'!$C$41</definedName>
    <definedName name="Наименование030">'Отчет'!$A$22</definedName>
    <definedName name="Наименование040">'Отчет'!$A$25</definedName>
    <definedName name="Наименование050">'Отчет'!$A$28</definedName>
    <definedName name="Наименование060">'Отчет'!$A$31</definedName>
    <definedName name="Наименование070">'Отчет'!$A$34</definedName>
    <definedName name="Наименование090">'Отчет'!$A$37</definedName>
    <definedName name="Наименование100">'Отчет'!$A$46</definedName>
    <definedName name="Наименование110">'Отчет'!$A$50</definedName>
    <definedName name="Наименование160">'Отчет'!$A$56</definedName>
    <definedName name="Наименование170">'Отчет'!$A$62</definedName>
    <definedName name="Наименование190">'Отчет'!$A$65</definedName>
    <definedName name="Наименование210">'Отчет'!$A$68</definedName>
    <definedName name="Наименование230">'Отчет'!$A$71</definedName>
    <definedName name="Наименование240">'Отчет'!$A$74</definedName>
    <definedName name="Наименование250">'Отчет'!$A$78</definedName>
    <definedName name="Наименование260">'Отчет'!$A$81</definedName>
    <definedName name="Наименование270">'Отчет'!$A$91</definedName>
    <definedName name="Наименование361">'Отчет'!$A$113</definedName>
    <definedName name="Наименование362">'Отчет'!$A$116</definedName>
    <definedName name="Начало1">'Отчет'!$I$18</definedName>
    <definedName name="Начало2">'Отчет'!$I$44</definedName>
    <definedName name="Начало3">'Отчет'!$I$88</definedName>
    <definedName name="Начало4">'Отчет'!$I$127</definedName>
    <definedName name="Начало5">'Отчет'!$I$163</definedName>
    <definedName name="НомерГрафы">#REF!</definedName>
    <definedName name="НомерГрафыА">#REF!</definedName>
    <definedName name="НомерСчетаДб">#REF!</definedName>
    <definedName name="НомерСчетаДбА">#REF!</definedName>
    <definedName name="НомерСчетаКр">#REF!</definedName>
    <definedName name="НомерСчетаКрА">#REF!</definedName>
    <definedName name="_xlnm.Print_Area" localSheetId="0">'Отчет'!$A$1:$O$192</definedName>
    <definedName name="ОКАТО">'Отчет'!$N$8</definedName>
    <definedName name="ОКПО">'Отчет'!$N$6</definedName>
    <definedName name="ОКПО2">'Отчет'!$N$9</definedName>
    <definedName name="ОРГАНИЗАЦИЯ">'Отчет'!$D$6</definedName>
    <definedName name="Ошибка">#REF!</definedName>
    <definedName name="Руководитель">'Отчет'!$F$179</definedName>
    <definedName name="Страница2Начало">'Отчет'!$A$39</definedName>
    <definedName name="Страница3Начало">'Отчет'!$A$83</definedName>
    <definedName name="Страница4Начало">'Отчет'!$A$122</definedName>
    <definedName name="Страница5Начало">'Отчет'!$A$158</definedName>
    <definedName name="СуммаВОтчете">#REF!</definedName>
    <definedName name="СуммаВОтчетеА">#REF!</definedName>
    <definedName name="СуммаОборотов">#REF!</definedName>
    <definedName name="СуммаОборотовА">#REF!</definedName>
    <definedName name="Телефон">'Отчет'!$J$189</definedName>
    <definedName name="Учредитель">'Отчет'!$D$8</definedName>
  </definedNames>
  <calcPr fullCalcOnLoad="1" fullPrecision="0"/>
</workbook>
</file>

<file path=xl/sharedStrings.xml><?xml version="1.0" encoding="utf-8"?>
<sst xmlns="http://schemas.openxmlformats.org/spreadsheetml/2006/main" count="1441" uniqueCount="834">
  <si>
    <t>Аналитика4ДбА</t>
  </si>
  <si>
    <t>820</t>
  </si>
  <si>
    <t>470</t>
  </si>
  <si>
    <t>Чистое поступление денежных средств и их эквивалентов</t>
  </si>
  <si>
    <t>x</t>
  </si>
  <si>
    <t/>
  </si>
  <si>
    <t>ГНИ4_Отчество2</t>
  </si>
  <si>
    <t>nCol4Row541</t>
  </si>
  <si>
    <t xml:space="preserve"> </t>
  </si>
  <si>
    <t>040</t>
  </si>
  <si>
    <t>Кол4Строка100</t>
  </si>
  <si>
    <t>Учредитель</t>
  </si>
  <si>
    <t>ПАРУС-Бюджет 7 - Бухгалтерия</t>
  </si>
  <si>
    <t>&lt;set page="Отчет"/&gt;</t>
  </si>
  <si>
    <t>nCol5Row541</t>
  </si>
  <si>
    <t xml:space="preserve"> стр. 260 + стр. 270)</t>
  </si>
  <si>
    <t>DToC2000(oSystem.Date)</t>
  </si>
  <si>
    <t>ЗнакВключенияА</t>
  </si>
  <si>
    <t>Аналитика4Дб</t>
  </si>
  <si>
    <t>300</t>
  </si>
  <si>
    <t>Безвозмездные перечисления текущего характера организациям</t>
  </si>
  <si>
    <t>ГНИ4_ОКПО</t>
  </si>
  <si>
    <t>Выгрузка в ГНИ 4</t>
  </si>
  <si>
    <t>crsDetail.Code</t>
  </si>
  <si>
    <t>Чистое изменение резервов предстоящих расходов</t>
  </si>
  <si>
    <t>730</t>
  </si>
  <si>
    <t>nCol6Row541</t>
  </si>
  <si>
    <t>СуммаВОтчетеА</t>
  </si>
  <si>
    <t>Кол4Строка240</t>
  </si>
  <si>
    <t>Кол6Строка040</t>
  </si>
  <si>
    <t>"      " + AllTrim(This.Seek_TableFields("fEconCl", "Code", "fEconCl.Name", PadR(crs721.KOSGU, 8)))</t>
  </si>
  <si>
    <t>Col5Row472</t>
  </si>
  <si>
    <t>Col5Row431</t>
  </si>
  <si>
    <t>Col6Row302</t>
  </si>
  <si>
    <t xml:space="preserve">   уменьшение стоимости нематериальных активов</t>
  </si>
  <si>
    <t>272</t>
  </si>
  <si>
    <t>КодВФОДб</t>
  </si>
  <si>
    <t>Col4Row472</t>
  </si>
  <si>
    <t xml:space="preserve">по ОКПО </t>
  </si>
  <si>
    <t>Spec19</t>
  </si>
  <si>
    <t>Spec15</t>
  </si>
  <si>
    <t>Col4Row431</t>
  </si>
  <si>
    <t xml:space="preserve"> стр. 110)</t>
  </si>
  <si>
    <t>crs721.Sum5</t>
  </si>
  <si>
    <t>Col6Row431</t>
  </si>
  <si>
    <t>541</t>
  </si>
  <si>
    <t>Col6Row472</t>
  </si>
  <si>
    <t xml:space="preserve">   уменьшение затрат</t>
  </si>
  <si>
    <t>СуммаВОтчете</t>
  </si>
  <si>
    <t>ОКПО2</t>
  </si>
  <si>
    <t xml:space="preserve">   уменьшение стоимости материальных запасов</t>
  </si>
  <si>
    <t xml:space="preserve">   увеличение стоимости материальных запасов</t>
  </si>
  <si>
    <t>AllTrim(m.cIspName)</t>
  </si>
  <si>
    <t>Наименование050</t>
  </si>
  <si>
    <t>Аналитика5ДбА</t>
  </si>
  <si>
    <t>Аналитика3Кр</t>
  </si>
  <si>
    <t>Col6Row550</t>
  </si>
  <si>
    <t>420</t>
  </si>
  <si>
    <t xml:space="preserve">   увеличение затрат</t>
  </si>
  <si>
    <t>КОДЫ</t>
  </si>
  <si>
    <t>AllTrim(This.Seek_TableFields("Org", "RN", "Org.OKPO", __p_OrgRN))</t>
  </si>
  <si>
    <t>42X</t>
  </si>
  <si>
    <t>010</t>
  </si>
  <si>
    <t xml:space="preserve">  &lt;area nameLT="Начало2" nameRB="Конец2"&gt;</t>
  </si>
  <si>
    <t>AllTrim(crsDetail.KR)</t>
  </si>
  <si>
    <t>Аналитика361</t>
  </si>
  <si>
    <t>Кол5Строка050</t>
  </si>
  <si>
    <t>Безвозмездные неденежные поступления в сектор государственного управления</t>
  </si>
  <si>
    <t>Обособленное подразделение</t>
  </si>
  <si>
    <t>ГНИ4_КПП</t>
  </si>
  <si>
    <t>Форма 0503721 с.4</t>
  </si>
  <si>
    <t>350</t>
  </si>
  <si>
    <t>Безвозмездные перечисления бюджетам</t>
  </si>
  <si>
    <t>Центр.бух.=</t>
  </si>
  <si>
    <t>Col5Row550</t>
  </si>
  <si>
    <t>ОКПО</t>
  </si>
  <si>
    <t>391</t>
  </si>
  <si>
    <t>35X</t>
  </si>
  <si>
    <t>"230"</t>
  </si>
  <si>
    <t>Кол4Строка210</t>
  </si>
  <si>
    <t>Col4Row550</t>
  </si>
  <si>
    <t>nCol4Row391</t>
  </si>
  <si>
    <t xml:space="preserve">   увеличение задолженности по внешним привлеченным заимствованиям</t>
  </si>
  <si>
    <t>226</t>
  </si>
  <si>
    <t>Col5Row461</t>
  </si>
  <si>
    <t>Col6Row352</t>
  </si>
  <si>
    <t>Приносящая</t>
  </si>
  <si>
    <t>Кол4Строка362</t>
  </si>
  <si>
    <t>КодСтроки050</t>
  </si>
  <si>
    <t>nCol5Row391</t>
  </si>
  <si>
    <t xml:space="preserve">   272</t>
  </si>
  <si>
    <t>Аналитика110</t>
  </si>
  <si>
    <t>Col4Row461</t>
  </si>
  <si>
    <t>Col6Row461</t>
  </si>
  <si>
    <t>Col5Row352</t>
  </si>
  <si>
    <t xml:space="preserve">       Форма по ОКУД </t>
  </si>
  <si>
    <t>Left(AllTrim(This.Seek_TableFields("Person", "RN", "Person.SecondName", __p_AccRN)), 60)</t>
  </si>
  <si>
    <t>Footer</t>
  </si>
  <si>
    <t>Аналитика250</t>
  </si>
  <si>
    <t>Col4Row352</t>
  </si>
  <si>
    <t>Прочие доходы</t>
  </si>
  <si>
    <t>nCol6Row391</t>
  </si>
  <si>
    <t>Col6Row522</t>
  </si>
  <si>
    <t>452</t>
  </si>
  <si>
    <t>crsDetail.Znak</t>
  </si>
  <si>
    <t>Чистое поступление акций и иных финансовых инструментов</t>
  </si>
  <si>
    <t>КодСтроки210</t>
  </si>
  <si>
    <t>Наименование100</t>
  </si>
  <si>
    <t>ки</t>
  </si>
  <si>
    <t>на 01 января 2023 г.</t>
  </si>
  <si>
    <t>Кол6Строка361</t>
  </si>
  <si>
    <t xml:space="preserve">(подпись) </t>
  </si>
  <si>
    <t>ГНИ4_ИННЮЛ</t>
  </si>
  <si>
    <t>AllTrim(crsDetail.DBA4)</t>
  </si>
  <si>
    <t>322</t>
  </si>
  <si>
    <t>AllTrim(crsDetail.KRA5)</t>
  </si>
  <si>
    <t>Col5Row522</t>
  </si>
  <si>
    <t xml:space="preserve">   увеличение стоимости ценных бумаг, кроме акций и иных финансовых инструментов</t>
  </si>
  <si>
    <t>361</t>
  </si>
  <si>
    <t xml:space="preserve">   увеличение стоимости основных средств</t>
  </si>
  <si>
    <t>Left(Alltrim(oSystem.SystemCaption), 40)</t>
  </si>
  <si>
    <t>Кол5Строка362</t>
  </si>
  <si>
    <t>Наименование240</t>
  </si>
  <si>
    <t>" _______ "  ______________________ 20____ г.</t>
  </si>
  <si>
    <t>AllTrim(crsDetail.VFODB)</t>
  </si>
  <si>
    <t>nCol4Row361</t>
  </si>
  <si>
    <t>660</t>
  </si>
  <si>
    <t xml:space="preserve">   уменьшение стоимости непроизведенных активов</t>
  </si>
  <si>
    <t>213</t>
  </si>
  <si>
    <t>&lt;set page="Выгрузка в МинФин"/&gt;</t>
  </si>
  <si>
    <t>Аналитика5КрА</t>
  </si>
  <si>
    <t>nCol4Row322</t>
  </si>
  <si>
    <t>250</t>
  </si>
  <si>
    <t>МФПРД</t>
  </si>
  <si>
    <t>Кол5Строка210</t>
  </si>
  <si>
    <t>Кол6Строка110</t>
  </si>
  <si>
    <t>nCol6Row452</t>
  </si>
  <si>
    <t>nCol5Row361</t>
  </si>
  <si>
    <t>nCol5Row322</t>
  </si>
  <si>
    <t>This.Print0s = .T.</t>
  </si>
  <si>
    <t>110</t>
  </si>
  <si>
    <t>Аналитика2Кр</t>
  </si>
  <si>
    <t>nCol4Row452</t>
  </si>
  <si>
    <t>520</t>
  </si>
  <si>
    <t>nCol6Row322</t>
  </si>
  <si>
    <t xml:space="preserve">   увеличение задолженности по внутренним привлеченным заимствованиям</t>
  </si>
  <si>
    <t xml:space="preserve">   уменьшение стоимости ценных бумаг, кроме акций и иных финансовых инструментов</t>
  </si>
  <si>
    <t>crsDetail.Sum</t>
  </si>
  <si>
    <t>КодСтроки362</t>
  </si>
  <si>
    <t>Кол6Строка250</t>
  </si>
  <si>
    <t>Кол4Строка050</t>
  </si>
  <si>
    <t>nCol5Row452</t>
  </si>
  <si>
    <t>nCol6Row361</t>
  </si>
  <si>
    <t>#%</t>
  </si>
  <si>
    <t>480</t>
  </si>
  <si>
    <t xml:space="preserve">   увеличение стоимости прав пользования</t>
  </si>
  <si>
    <t>6701004149</t>
  </si>
  <si>
    <t>Col6Row531</t>
  </si>
  <si>
    <t>441</t>
  </si>
  <si>
    <t>Телефон</t>
  </si>
  <si>
    <t>КодСтроки240</t>
  </si>
  <si>
    <t xml:space="preserve">   увеличение прочей кредиторской задолженности</t>
  </si>
  <si>
    <t xml:space="preserve">  &lt;area nameLT="Начало3" nameRB="Конец3"&gt;</t>
  </si>
  <si>
    <t>ГНИ4_ОКПО_Учр</t>
  </si>
  <si>
    <t>Деятельность по</t>
  </si>
  <si>
    <t>AllTrim(crsDetail.DBA1)</t>
  </si>
  <si>
    <t>"030"</t>
  </si>
  <si>
    <t>Col5Row531</t>
  </si>
  <si>
    <t>372</t>
  </si>
  <si>
    <t>DToC2000(__p_Date)</t>
  </si>
  <si>
    <t>331</t>
  </si>
  <si>
    <t>Аналитика040</t>
  </si>
  <si>
    <t>SpecDetA</t>
  </si>
  <si>
    <t>Наименование210</t>
  </si>
  <si>
    <t>КодСтроки100</t>
  </si>
  <si>
    <t>Col5Row482</t>
  </si>
  <si>
    <t>nCol4Row331</t>
  </si>
  <si>
    <t>Col5Row400</t>
  </si>
  <si>
    <t>AllTrim(This.Seek_TableFields("OrgBase", "RN", "OrgBase.OKATO", __p_OrgRN))</t>
  </si>
  <si>
    <t>630</t>
  </si>
  <si>
    <t>с целевыми</t>
  </si>
  <si>
    <t>Аналитика4КрА</t>
  </si>
  <si>
    <t>Аналитика5Дб</t>
  </si>
  <si>
    <t>nCol4Row372</t>
  </si>
  <si>
    <t xml:space="preserve">(должность) </t>
  </si>
  <si>
    <t>200</t>
  </si>
  <si>
    <t>заданию</t>
  </si>
  <si>
    <t>Исполнитель=&lt;c name="МФИсполнитель"/&gt;</t>
  </si>
  <si>
    <t>Наименование362</t>
  </si>
  <si>
    <t>Spec28</t>
  </si>
  <si>
    <t>Кол5Строка240</t>
  </si>
  <si>
    <t>Spec24</t>
  </si>
  <si>
    <t>Col4Row482</t>
  </si>
  <si>
    <t>Col4Row400</t>
  </si>
  <si>
    <t>nCol5Row331</t>
  </si>
  <si>
    <t>Left(AllTrim(oSystem.SystemCaption), 50)</t>
  </si>
  <si>
    <t>nCol6Row441</t>
  </si>
  <si>
    <t>nCol5Row372</t>
  </si>
  <si>
    <t>(стр.301 - стр.302) - (стр.310 + стр.410)</t>
  </si>
  <si>
    <t xml:space="preserve">   увеличение дебиторской задолженности</t>
  </si>
  <si>
    <t xml:space="preserve">   увеличение стоимости акций и иных финансовых инструментов</t>
  </si>
  <si>
    <t>Код</t>
  </si>
  <si>
    <t>МФРуководитель</t>
  </si>
  <si>
    <t>nCol4Row441</t>
  </si>
  <si>
    <t>140</t>
  </si>
  <si>
    <t>Col6Row482</t>
  </si>
  <si>
    <t>Col6Row400</t>
  </si>
  <si>
    <t>Iif(Empty(m.cAgent_RN), 1, 2)</t>
  </si>
  <si>
    <t>nCol5Row441</t>
  </si>
  <si>
    <t>nCol6Row372</t>
  </si>
  <si>
    <t>Кол5Строка100</t>
  </si>
  <si>
    <t>nCol6Row331</t>
  </si>
  <si>
    <t>Страница3Начало</t>
  </si>
  <si>
    <t>43X</t>
  </si>
  <si>
    <t>#</t>
  </si>
  <si>
    <t>nCol4Row542</t>
  </si>
  <si>
    <t>Чистое увеличение задолженности по внешним привлеченным заимствованиям</t>
  </si>
  <si>
    <t>430</t>
  </si>
  <si>
    <t>7</t>
  </si>
  <si>
    <t>Страница2Начало</t>
  </si>
  <si>
    <t>НомерСчетаКрА</t>
  </si>
  <si>
    <t>"на " +  DToCLong(__p_Date)</t>
  </si>
  <si>
    <t>__p_Fixed = Iif(__p_nSheet = 0, "", "This.Book.FixedRows = 4")</t>
  </si>
  <si>
    <t>Left(AllTrim(This.Seek_TableFields("Person", "RN", "Person.FirstName", __p_AccRN)), 60)</t>
  </si>
  <si>
    <t>[&lt;set page="Отчет" tblDelim="|" areaEmptyCell="x" tblEmptyCell="0" tblMissEmptyStr="] + Iif(m.nEmptyRows = 1, [2], [1,2]) + ["/&gt;]</t>
  </si>
  <si>
    <t>Кол5Строка040</t>
  </si>
  <si>
    <t>nCol5Row542</t>
  </si>
  <si>
    <t>Кириллова Т.И.</t>
  </si>
  <si>
    <t>Iif(Empty(m.cAgent_RN), "", "*")</t>
  </si>
  <si>
    <t>КодВФОДбА</t>
  </si>
  <si>
    <t>340</t>
  </si>
  <si>
    <t>nCol6Row542</t>
  </si>
  <si>
    <t>(расшифровка подписи)</t>
  </si>
  <si>
    <t>AllTrim(crsDetail.DB)</t>
  </si>
  <si>
    <t>Безвозмездные поступления капитального характера</t>
  </si>
  <si>
    <t>государственному</t>
  </si>
  <si>
    <t>Col5Row471</t>
  </si>
  <si>
    <t>Страница5Начало</t>
  </si>
  <si>
    <t>Col5Row432</t>
  </si>
  <si>
    <t>271</t>
  </si>
  <si>
    <t>ГНИ4_ИдФайл</t>
  </si>
  <si>
    <t>Аналитика100</t>
  </si>
  <si>
    <t>Spec12</t>
  </si>
  <si>
    <t>Col4Row471</t>
  </si>
  <si>
    <t>(в ред. Приказа Минфина России от 02.11.2021 № 170н)</t>
  </si>
  <si>
    <t>Страница4Начало</t>
  </si>
  <si>
    <t>SpecDet</t>
  </si>
  <si>
    <t>Spec16</t>
  </si>
  <si>
    <t>КодСтроки040</t>
  </si>
  <si>
    <t>Col4Row432</t>
  </si>
  <si>
    <t>ОТЧЕТ  О ФИНАНСОВЫХ РЕЗУЛЬТАТАХ ДЕЯТЕЛЬНОСТИ УЧРЕЖДЕНИЯ</t>
  </si>
  <si>
    <t>crs721.Sum6</t>
  </si>
  <si>
    <t>Col6Row432</t>
  </si>
  <si>
    <t>542</t>
  </si>
  <si>
    <t xml:space="preserve">   уменьшение стоимости  иных финансовых активов</t>
  </si>
  <si>
    <t>131</t>
  </si>
  <si>
    <t>средствами</t>
  </si>
  <si>
    <t>Col6Row471</t>
  </si>
  <si>
    <t>Iif(__p_pos = 0, __p_INN, AllTrim(Left(__p_INN, __p_pos - 1)))</t>
  </si>
  <si>
    <t>ГНИ4_ДатаДок</t>
  </si>
  <si>
    <t>МФИСТ</t>
  </si>
  <si>
    <t>__p_OrgRN = Iif(m.cOrg # "|" And Len(m.cOrg) == 4, m.cOrg, oSystem.OwnerOrgRn)</t>
  </si>
  <si>
    <t xml:space="preserve">(уполномоченное лицо)            </t>
  </si>
  <si>
    <t>D:\рабочая\ОТЧЕТЫ ЗА 2022 ДЛЯ басгоф\шк 2\321Y01.txt</t>
  </si>
  <si>
    <t>Аналитика3КрА</t>
  </si>
  <si>
    <t>Аналитика240</t>
  </si>
  <si>
    <t xml:space="preserve">   уменьшение прочей кредиторской задолженности</t>
  </si>
  <si>
    <t xml:space="preserve"> стр. 470 + стр. 480)</t>
  </si>
  <si>
    <t xml:space="preserve">   Операционный результат до налогообложения  (стр.010 - стр.150)</t>
  </si>
  <si>
    <t>Чистое поступление прав пользования</t>
  </si>
  <si>
    <t>050</t>
  </si>
  <si>
    <t>830</t>
  </si>
  <si>
    <t>460</t>
  </si>
  <si>
    <t>Аналитика362</t>
  </si>
  <si>
    <t>Кол4Строка110</t>
  </si>
  <si>
    <t>ГНИ4_ОКАТО</t>
  </si>
  <si>
    <t>720</t>
  </si>
  <si>
    <t>Тел.=&lt;c name="МФТелефон"/&gt;</t>
  </si>
  <si>
    <t>Аналитика1ДбА</t>
  </si>
  <si>
    <t>392</t>
  </si>
  <si>
    <t xml:space="preserve">   увеличение стоимости непроизведенных активов</t>
  </si>
  <si>
    <t>310</t>
  </si>
  <si>
    <t>Форма 0503721 с.3</t>
  </si>
  <si>
    <t>Кол4Строка250</t>
  </si>
  <si>
    <t>Кол6Строка050</t>
  </si>
  <si>
    <t>доход</t>
  </si>
  <si>
    <t>Чистое поступление нематериальных активов</t>
  </si>
  <si>
    <t>This.Tag = "textout"</t>
  </si>
  <si>
    <t>nCol4Row392</t>
  </si>
  <si>
    <t xml:space="preserve">   увеличение стоимости нематериальных активов</t>
  </si>
  <si>
    <t>225</t>
  </si>
  <si>
    <t>Гл. бухгалтер=&lt;c name="МФГлБух"/&gt;</t>
  </si>
  <si>
    <t>Col5Row462</t>
  </si>
  <si>
    <t>Col6Row351</t>
  </si>
  <si>
    <t>266</t>
  </si>
  <si>
    <t>221</t>
  </si>
  <si>
    <t>Кол4Строка361</t>
  </si>
  <si>
    <t>nCol5Row392</t>
  </si>
  <si>
    <t xml:space="preserve">   271</t>
  </si>
  <si>
    <t>xml_fileName</t>
  </si>
  <si>
    <t>ГНИ4_Фамилия</t>
  </si>
  <si>
    <t>КодАналитикиА</t>
  </si>
  <si>
    <t>Col4Row462</t>
  </si>
  <si>
    <t>Col6Row462</t>
  </si>
  <si>
    <t>Col5Row351</t>
  </si>
  <si>
    <t>НомерСчетаДб</t>
  </si>
  <si>
    <t>"110"</t>
  </si>
  <si>
    <t xml:space="preserve">Чистое увеличение дебиторской задолженности </t>
  </si>
  <si>
    <t>МФДатаПо</t>
  </si>
  <si>
    <t>Наименование040</t>
  </si>
  <si>
    <t>Col4Row351</t>
  </si>
  <si>
    <t>Прочие расходы</t>
  </si>
  <si>
    <t>Расходы  (стр.160 + стр.170 + стр. 190 + стр. 210 + стр. 230 + стр. 240 + стр. 250 +</t>
  </si>
  <si>
    <t>Исполнитель</t>
  </si>
  <si>
    <t>Аналитика2КрА</t>
  </si>
  <si>
    <t>Аналитика210</t>
  </si>
  <si>
    <t>nCol6Row392</t>
  </si>
  <si>
    <t>"100"</t>
  </si>
  <si>
    <t>Col6Row521</t>
  </si>
  <si>
    <t>451</t>
  </si>
  <si>
    <t xml:space="preserve">   Штрафы за нарушение законодательства о закупках и нарушение условий контрактов (договоров)</t>
  </si>
  <si>
    <t>Left(AllTrim(This.Seek_TableFields("Person", "RN", "Person.SurName", __p_AccRN)), 60)</t>
  </si>
  <si>
    <t>Ошибка</t>
  </si>
  <si>
    <t>nCol4Row560</t>
  </si>
  <si>
    <t>МБОУ "Средняя школа №2" города Велижа</t>
  </si>
  <si>
    <t>Left(AllTrim(This.Seek_TableFields("Person", "RN", "Person.SurName", __p_BossRN)), 60)</t>
  </si>
  <si>
    <t>НомерГрафы</t>
  </si>
  <si>
    <t>AllTrim(m.glBK)</t>
  </si>
  <si>
    <t xml:space="preserve">   Услуги связи</t>
  </si>
  <si>
    <t>Кол6Строка362</t>
  </si>
  <si>
    <t>КодСтроки250</t>
  </si>
  <si>
    <t>nCol5Row560</t>
  </si>
  <si>
    <t>AllTrim(crsDetail.KRA1)</t>
  </si>
  <si>
    <t>321</t>
  </si>
  <si>
    <t>Iif(Empty(m.cAgent_RN), "", AllTrim(m.cAgentDoc))</t>
  </si>
  <si>
    <t>Col5Row521</t>
  </si>
  <si>
    <t>362</t>
  </si>
  <si>
    <t>Аналитика2ДбА</t>
  </si>
  <si>
    <t>КодСтроки110</t>
  </si>
  <si>
    <t>nCol6Row560</t>
  </si>
  <si>
    <t>Доходы от собственности</t>
  </si>
  <si>
    <t>КОДФ=321</t>
  </si>
  <si>
    <t>Кол5Строка361</t>
  </si>
  <si>
    <t>Аналитика050</t>
  </si>
  <si>
    <t>nCol4Row362</t>
  </si>
  <si>
    <t>292</t>
  </si>
  <si>
    <t>210</t>
  </si>
  <si>
    <t>This.Book.PrecisionAsDisplayed = .T.</t>
  </si>
  <si>
    <t>ГНИ4_Имя2</t>
  </si>
  <si>
    <t>Аналитика1Кр</t>
  </si>
  <si>
    <t>nCol4Row321</t>
  </si>
  <si>
    <t>620</t>
  </si>
  <si>
    <t>"362"</t>
  </si>
  <si>
    <t>nCol6Row451</t>
  </si>
  <si>
    <t>nCol5Row362</t>
  </si>
  <si>
    <t>Spec34</t>
  </si>
  <si>
    <t>Кол5Строка250</t>
  </si>
  <si>
    <t>nCol5Row321</t>
  </si>
  <si>
    <t xml:space="preserve">Чистое поступление иных финансовых активов   </t>
  </si>
  <si>
    <t>Безвозмездные перечисления капитального характера организациям</t>
  </si>
  <si>
    <t>Аналитика1КрА</t>
  </si>
  <si>
    <t>560</t>
  </si>
  <si>
    <t xml:space="preserve">   увеличение стоимости  иных финансовых активов</t>
  </si>
  <si>
    <t>ТБ=01</t>
  </si>
  <si>
    <t>nCol4Row451</t>
  </si>
  <si>
    <t>199</t>
  </si>
  <si>
    <t>150</t>
  </si>
  <si>
    <t>25785841</t>
  </si>
  <si>
    <t>0503721</t>
  </si>
  <si>
    <t>Кол6Строка210</t>
  </si>
  <si>
    <t>"210"</t>
  </si>
  <si>
    <t>Кол5Строка110</t>
  </si>
  <si>
    <t>nCol6Row321</t>
  </si>
  <si>
    <t>деятельность</t>
  </si>
  <si>
    <t>m.cIST</t>
  </si>
  <si>
    <t>txt_fileName</t>
  </si>
  <si>
    <t>КодСтроки361</t>
  </si>
  <si>
    <t>nCol5Row451</t>
  </si>
  <si>
    <t>nCol6Row362</t>
  </si>
  <si>
    <t xml:space="preserve">   Услуги по содержанию имущества</t>
  </si>
  <si>
    <t>#&amp;</t>
  </si>
  <si>
    <t>ГНИ4_ОтчетГод</t>
  </si>
  <si>
    <t>Оплата труда и начисления на выплаты по оплате труда</t>
  </si>
  <si>
    <t>#~</t>
  </si>
  <si>
    <t xml:space="preserve">  &lt;area nameLT="Начало1" nameRB="Конец1"&gt;</t>
  </si>
  <si>
    <t>Col6Row532</t>
  </si>
  <si>
    <t>442</t>
  </si>
  <si>
    <t>ИНН</t>
  </si>
  <si>
    <t xml:space="preserve">по ОКЕИ </t>
  </si>
  <si>
    <t>Наименование110</t>
  </si>
  <si>
    <t xml:space="preserve">по ОКТМО </t>
  </si>
  <si>
    <t>__p_BossRN = Iif(Empty(m.cAgent_RN), PadR(This.Seek_TableFields("Org", "RN", "Org.Boss_RN", __p_OrgRN), 4), m.cAgent_RN)</t>
  </si>
  <si>
    <t>ГНИ4_ПрПодп</t>
  </si>
  <si>
    <t>AllTrim(crsDetail.KRA4)</t>
  </si>
  <si>
    <t>Col5Row532</t>
  </si>
  <si>
    <t>371</t>
  </si>
  <si>
    <t>AllTrim(crsDetail.DBA5)</t>
  </si>
  <si>
    <t>332</t>
  </si>
  <si>
    <t>This.Book.AddRowPageBreak(This.Book.Row)</t>
  </si>
  <si>
    <t>Аналитика3ДбА</t>
  </si>
  <si>
    <t>Наименование250</t>
  </si>
  <si>
    <t xml:space="preserve">   Прочие услуги</t>
  </si>
  <si>
    <t xml:space="preserve">   поступление денежных средств и их эквивалентов</t>
  </si>
  <si>
    <t>"   " + AllTrim(This.Seek_TableFields("fEconCl", "Code", "fEconCl.Name", PadR(crs721.KOSGU, 8)))</t>
  </si>
  <si>
    <t>Col5Row481</t>
  </si>
  <si>
    <t>nCol4Row332</t>
  </si>
  <si>
    <t xml:space="preserve">   уменьшение задолженности по внутренним привлеченным заимствованиям</t>
  </si>
  <si>
    <t xml:space="preserve">   Чистое изменение расходов будущих периодов</t>
  </si>
  <si>
    <t>240</t>
  </si>
  <si>
    <t>nCol4Row371</t>
  </si>
  <si>
    <t>Header</t>
  </si>
  <si>
    <t>01.01.2023</t>
  </si>
  <si>
    <t>Наименование361</t>
  </si>
  <si>
    <t>Spec27</t>
  </si>
  <si>
    <t>Col4Row481</t>
  </si>
  <si>
    <t>nCol5Row332</t>
  </si>
  <si>
    <t>(подпись)</t>
  </si>
  <si>
    <t>НомерСчетаДбА</t>
  </si>
  <si>
    <t>Spec23</t>
  </si>
  <si>
    <t>Кол6Строка100</t>
  </si>
  <si>
    <t>nCol6Row442</t>
  </si>
  <si>
    <t>nCol5Row371</t>
  </si>
  <si>
    <t>ППО=&lt;c name="МФППО"/&gt;</t>
  </si>
  <si>
    <t>КодВФОКрА</t>
  </si>
  <si>
    <t>crs721.KOSGU</t>
  </si>
  <si>
    <t>nCol4Row442</t>
  </si>
  <si>
    <t>530</t>
  </si>
  <si>
    <t>__p_Fixed = Iif(__p_nSheet = 0, "", "This.Book.Sheet = __p_nSheet")</t>
  </si>
  <si>
    <t>AllTrim(crsDetail.VFOKR)</t>
  </si>
  <si>
    <t>Col6Row481</t>
  </si>
  <si>
    <t>Безвозмездные поступления текущего характера</t>
  </si>
  <si>
    <t>100</t>
  </si>
  <si>
    <t>Кол6Строка240</t>
  </si>
  <si>
    <t>Кол4Строка040</t>
  </si>
  <si>
    <t>nCol5Row442</t>
  </si>
  <si>
    <t>nCol6Row371</t>
  </si>
  <si>
    <t>Чистое увеличение прочей кредиторской задолженности</t>
  </si>
  <si>
    <t>ГНИ4_ГлаваБК</t>
  </si>
  <si>
    <t>nCol6Row332</t>
  </si>
  <si>
    <t>This.__getOrgName(m.cRN_Found)</t>
  </si>
  <si>
    <t>Col6Row541</t>
  </si>
  <si>
    <t>431</t>
  </si>
  <si>
    <t>6</t>
  </si>
  <si>
    <t>crsDetail.Grafa</t>
  </si>
  <si>
    <t>"040"</t>
  </si>
  <si>
    <t>ГлаваБК</t>
  </si>
  <si>
    <t>472</t>
  </si>
  <si>
    <t>Left(AllTrim(This.Seek_TableFields("Person", "RN", "Person.SecondName", __p_BossRN)), 60)</t>
  </si>
  <si>
    <t>КодСтроки230</t>
  </si>
  <si>
    <t>__p_Date = Iif(Empty(m.dReoDate), m.dDateEnd + 1, m.dReoDate)</t>
  </si>
  <si>
    <t>ГНИ4_НаимДок</t>
  </si>
  <si>
    <t>Должность=</t>
  </si>
  <si>
    <t>Col5Row541</t>
  </si>
  <si>
    <t>Централизованная бухгалтерия</t>
  </si>
  <si>
    <t>302</t>
  </si>
  <si>
    <t xml:space="preserve">   Социальные пособия и компенсации персоналу в денежной форме</t>
  </si>
  <si>
    <t>Наименование260</t>
  </si>
  <si>
    <t>КодСтроки170</t>
  </si>
  <si>
    <t>Доходы от оказания платных услуг (работ), компенсаций затрат</t>
  </si>
  <si>
    <t xml:space="preserve">                       Дата </t>
  </si>
  <si>
    <t>Аналитика030</t>
  </si>
  <si>
    <t>Col4Row541</t>
  </si>
  <si>
    <t>270</t>
  </si>
  <si>
    <t>Доходы от операций с активами</t>
  </si>
  <si>
    <t>__p_nSheet = This.GetSheetNum("Расшифровка")</t>
  </si>
  <si>
    <t>640</t>
  </si>
  <si>
    <t>КодСтрокиА</t>
  </si>
  <si>
    <t>Spec17</t>
  </si>
  <si>
    <t>nCol6Row431</t>
  </si>
  <si>
    <t>Чистое изменение доходов будущих периодов</t>
  </si>
  <si>
    <t>__p_INN = AllTrim(This.Seek_TableFields("OrgBase", "RN", "OrgBase.INN", __p_OrgRN))</t>
  </si>
  <si>
    <t>Кол5Строка230</t>
  </si>
  <si>
    <t>Spec13</t>
  </si>
  <si>
    <t>nCol6Row472</t>
  </si>
  <si>
    <t>Учреждение</t>
  </si>
  <si>
    <t>Аналитика2Дб</t>
  </si>
  <si>
    <t>nCol4Row472</t>
  </si>
  <si>
    <t>Iif(__p_pos = 0, "", AllTrim(SubStr(__p_INN, __p_pos + 1)))</t>
  </si>
  <si>
    <t>nCol4Row431</t>
  </si>
  <si>
    <t>Чистое предоставление займов (ссуд)</t>
  </si>
  <si>
    <t>130</t>
  </si>
  <si>
    <t>Кол6Строка270</t>
  </si>
  <si>
    <t>Кол5Строка170</t>
  </si>
  <si>
    <t>Кол4Строка070</t>
  </si>
  <si>
    <t>nCol5Row472</t>
  </si>
  <si>
    <t>nCol5Row431</t>
  </si>
  <si>
    <t>nCol6Row302</t>
  </si>
  <si>
    <t>461</t>
  </si>
  <si>
    <t>Чистое поступление непроизведенных активов</t>
  </si>
  <si>
    <t>090</t>
  </si>
  <si>
    <t>&lt;set page="Отчет" tblDelim="|" areaEmptyCell="x" tblEmptyCell="0" tblMissEmptyStr="1,2"/&gt;</t>
  </si>
  <si>
    <t>m.cFileName4</t>
  </si>
  <si>
    <t>nCol4Row550</t>
  </si>
  <si>
    <t>This.Book.Sheet = 1</t>
  </si>
  <si>
    <t xml:space="preserve">   Начисления на оплату труда</t>
  </si>
  <si>
    <t>КодСтроки260</t>
  </si>
  <si>
    <t>Наименование170</t>
  </si>
  <si>
    <t>nCol5Row550</t>
  </si>
  <si>
    <t>&lt;/tbl&gt;</t>
  </si>
  <si>
    <t>AllTrim(crsDetail.KRA2)</t>
  </si>
  <si>
    <t>Форма 0503721 с.2</t>
  </si>
  <si>
    <t>AllTrim(crsDetail.DBA3)</t>
  </si>
  <si>
    <t>352</t>
  </si>
  <si>
    <t>&lt;btn caption="Выгрузить для Минфин" page="Выгрузка в МинФин" coord="(0, 0, 120, 20)"/&gt;</t>
  </si>
  <si>
    <t>Наименование230</t>
  </si>
  <si>
    <t>Кол6Строка090</t>
  </si>
  <si>
    <t>nCol6Row550</t>
  </si>
  <si>
    <t>Штрафы, пени, неустойки, возмещения ущерба</t>
  </si>
  <si>
    <t>Аналитика060</t>
  </si>
  <si>
    <t>СуммаОборотов</t>
  </si>
  <si>
    <t>Аналитика5Кр</t>
  </si>
  <si>
    <t>nCol4Row352</t>
  </si>
  <si>
    <t>AllTrim(This.Seek_TableFields("Org", "RN", "Org.OKPO", m.cRN_Found))</t>
  </si>
  <si>
    <t>220</t>
  </si>
  <si>
    <t xml:space="preserve">  &lt;/area&gt;</t>
  </si>
  <si>
    <t>ГНИ4_Учредит</t>
  </si>
  <si>
    <t>Col6Row391</t>
  </si>
  <si>
    <t>ОКАТО</t>
  </si>
  <si>
    <t>610</t>
  </si>
  <si>
    <t xml:space="preserve">   Штрафы за нарушение законодательства о налогах и сборах, законодательства о страховых взносах</t>
  </si>
  <si>
    <t>МФППО</t>
  </si>
  <si>
    <t>"361"</t>
  </si>
  <si>
    <t>Аналитика190</t>
  </si>
  <si>
    <t>nCol6Row461</t>
  </si>
  <si>
    <t>nCol5Row352</t>
  </si>
  <si>
    <t>Iif(crsDetail.Znak = "+", crsDetail.Sum, -crsDetail.Sum)</t>
  </si>
  <si>
    <t>Кол5Строка260</t>
  </si>
  <si>
    <t>Кол6Строка160</t>
  </si>
  <si>
    <t>Руководитель=</t>
  </si>
  <si>
    <t>ГНИ4_Имя</t>
  </si>
  <si>
    <t>m.cFileId4</t>
  </si>
  <si>
    <t>Col5Row391</t>
  </si>
  <si>
    <t>550</t>
  </si>
  <si>
    <t>МФТелефон</t>
  </si>
  <si>
    <t>nCol4Row461</t>
  </si>
  <si>
    <t>160</t>
  </si>
  <si>
    <t>Наименование показателя</t>
  </si>
  <si>
    <t>txt_setPageОтчет</t>
  </si>
  <si>
    <t>Col4Row391</t>
  </si>
  <si>
    <t>Чистое увеличение задолженности по внутренним привлеченным заимствованиям</t>
  </si>
  <si>
    <t>"250"</t>
  </si>
  <si>
    <t>nCol5Row461</t>
  </si>
  <si>
    <t>nCol6Row352</t>
  </si>
  <si>
    <t xml:space="preserve">   Доходы от оказания платных услуг (работ)</t>
  </si>
  <si>
    <t>Доходы (стр. 030 + стр. 040 + стр. 050 + стр. 060 + стр. 070 + стр. 090 + стр. 100 +</t>
  </si>
  <si>
    <t>m.nSelYear</t>
  </si>
  <si>
    <t>45X</t>
  </si>
  <si>
    <t>060</t>
  </si>
  <si>
    <t>450</t>
  </si>
  <si>
    <t>"240"</t>
  </si>
  <si>
    <t>nCol5Row522</t>
  </si>
  <si>
    <t xml:space="preserve">   уменьшение дебиторской задолженности</t>
  </si>
  <si>
    <t>ющего полномочия учредителя</t>
  </si>
  <si>
    <t>710</t>
  </si>
  <si>
    <t>__p_AccRN =  PadR(This.Seek_TableFields("Org", "RN", "Org.Acc_RN", __p_OrgRN), 4)</t>
  </si>
  <si>
    <t>Аналитика4Кр</t>
  </si>
  <si>
    <t>Операции с финансовыми активами (стр. 430 + стр. 440 + стр. 450 +стр. 460 +</t>
  </si>
  <si>
    <t>320</t>
  </si>
  <si>
    <t xml:space="preserve">   Безвозмездные неденежные поступления текущего характера от физических лиц</t>
  </si>
  <si>
    <t>Кол4Строка260</t>
  </si>
  <si>
    <t>Кол6Строка060</t>
  </si>
  <si>
    <t>nCol6Row522</t>
  </si>
  <si>
    <t>Аналитика090</t>
  </si>
  <si>
    <t>:б_x0018__x0001_R^ћфЛ_x0016_ўЪ_x0008_€К±</t>
  </si>
  <si>
    <t>Операции с обязательствами (стр. 520 + стр. 530 + стр. 540 + стр. 550 + стр. 560)</t>
  </si>
  <si>
    <t>Col6Row322</t>
  </si>
  <si>
    <t>Iif(__p_nSheet = 0  Or !Empty(m.cDetailAnalit), "", This.Book.DeleteSheets(__p_nSheet, 1))</t>
  </si>
  <si>
    <t>СуммаОборотовА</t>
  </si>
  <si>
    <t>Col5Row452</t>
  </si>
  <si>
    <t>Col6Row361</t>
  </si>
  <si>
    <t>293</t>
  </si>
  <si>
    <t>Расходы по операциям с активами</t>
  </si>
  <si>
    <t>211</t>
  </si>
  <si>
    <t xml:space="preserve"> анали-</t>
  </si>
  <si>
    <t>Аналитика160</t>
  </si>
  <si>
    <t xml:space="preserve">   уменьшение стоимости акций и иных финансовых инструментов</t>
  </si>
  <si>
    <t>НомерГрафыА</t>
  </si>
  <si>
    <t>КодВФОКр</t>
  </si>
  <si>
    <t>Кол6Строка190</t>
  </si>
  <si>
    <t>Col4Row452</t>
  </si>
  <si>
    <t xml:space="preserve">   уменьшение задолженности по внешним привлеченным заимствованиям</t>
  </si>
  <si>
    <t>Руководитель=&lt;c name="МФРуководитель"/&gt;</t>
  </si>
  <si>
    <t>"090"</t>
  </si>
  <si>
    <t>Col6Row452</t>
  </si>
  <si>
    <t>Col5Row361</t>
  </si>
  <si>
    <t>(телефон, e-mail)</t>
  </si>
  <si>
    <t>522</t>
  </si>
  <si>
    <t>Col5Row322</t>
  </si>
  <si>
    <t>__p_pos = AT("/", __p_INN)</t>
  </si>
  <si>
    <t xml:space="preserve">Чистое поступление ценных бумаг, кроме акций </t>
  </si>
  <si>
    <t xml:space="preserve"> стр. 380 + стр.390 + стр.400)</t>
  </si>
  <si>
    <t>190</t>
  </si>
  <si>
    <t>Наименование070</t>
  </si>
  <si>
    <t>Col4Row361</t>
  </si>
  <si>
    <t>Col4Row322</t>
  </si>
  <si>
    <t xml:space="preserve">      из них:</t>
  </si>
  <si>
    <t>##</t>
  </si>
  <si>
    <t xml:space="preserve">   уменьшение задолженности по  предоставленным займам (ссудам)</t>
  </si>
  <si>
    <t>030</t>
  </si>
  <si>
    <t>Аналитика3Дб</t>
  </si>
  <si>
    <t>482</t>
  </si>
  <si>
    <t>400</t>
  </si>
  <si>
    <t>This.__GetOrgBoss(__p_OrgRN, 2)</t>
  </si>
  <si>
    <t>nCol5Row531</t>
  </si>
  <si>
    <t>Кол4Строка170</t>
  </si>
  <si>
    <t>Кол5Строка070</t>
  </si>
  <si>
    <t>370</t>
  </si>
  <si>
    <t>Кол4Строка230</t>
  </si>
  <si>
    <t>Кол6Строка030</t>
  </si>
  <si>
    <t>Оплата работ, услуг</t>
  </si>
  <si>
    <t>nCol6Row531</t>
  </si>
  <si>
    <t>Дата</t>
  </si>
  <si>
    <t>МФГлБух</t>
  </si>
  <si>
    <t>Col5Row441</t>
  </si>
  <si>
    <t>Col6Row372</t>
  </si>
  <si>
    <t>280</t>
  </si>
  <si>
    <t>Col6Row331</t>
  </si>
  <si>
    <t>Spec22</t>
  </si>
  <si>
    <t>Col4Row441</t>
  </si>
  <si>
    <t>ГНИ4_Фамилия2</t>
  </si>
  <si>
    <t>Spec26</t>
  </si>
  <si>
    <t>КодСтроки070</t>
  </si>
  <si>
    <t>nCol6Row482</t>
  </si>
  <si>
    <t>nCol6Row400</t>
  </si>
  <si>
    <t>ОРГАНИЗАЦИЯ</t>
  </si>
  <si>
    <t xml:space="preserve">   Комунальные услуги</t>
  </si>
  <si>
    <t>ГНИ4_НаимОрг</t>
  </si>
  <si>
    <t>"190"</t>
  </si>
  <si>
    <t>"050"</t>
  </si>
  <si>
    <t>nCol4Row482</t>
  </si>
  <si>
    <t>nCol4Row400</t>
  </si>
  <si>
    <t>Col5Row331</t>
  </si>
  <si>
    <t xml:space="preserve">Глава по БК </t>
  </si>
  <si>
    <t>ИСТ=&lt;c name="МФИСТ"/&gt;</t>
  </si>
  <si>
    <t>Col6Row441</t>
  </si>
  <si>
    <t>Col5Row372</t>
  </si>
  <si>
    <t>531</t>
  </si>
  <si>
    <t>nCol5Row482</t>
  </si>
  <si>
    <t>Col4Row331</t>
  </si>
  <si>
    <t>nCol5Row400</t>
  </si>
  <si>
    <t>стро-</t>
  </si>
  <si>
    <t>Iif(AllTrim(m.cDetailAnalit) == "*", "-", "")</t>
  </si>
  <si>
    <t>Аналитика270</t>
  </si>
  <si>
    <t>Col4Row372</t>
  </si>
  <si>
    <t>5</t>
  </si>
  <si>
    <t>Col6Row542</t>
  </si>
  <si>
    <t>432</t>
  </si>
  <si>
    <t>471</t>
  </si>
  <si>
    <t>m.cFileName</t>
  </si>
  <si>
    <t>КодСтроки270</t>
  </si>
  <si>
    <t>Наименование160</t>
  </si>
  <si>
    <t>Чистое изменение затрат на изготовление готовой продукции (работ, услуг)</t>
  </si>
  <si>
    <t>х</t>
  </si>
  <si>
    <t>Чистое поступление материальных запасов</t>
  </si>
  <si>
    <t>&lt;tbl &gt;</t>
  </si>
  <si>
    <t>AllTrim(crsDetail.DBA2)</t>
  </si>
  <si>
    <t>AllTrim(crsDetail.KRA3)</t>
  </si>
  <si>
    <t>"070"</t>
  </si>
  <si>
    <t>Col5Row542</t>
  </si>
  <si>
    <t>Серова Е.Г.</t>
  </si>
  <si>
    <t>301</t>
  </si>
  <si>
    <t>Аналитика070</t>
  </si>
  <si>
    <t>__p_INN = AllTrim(This.Seek_TableFields("OrgBase", "RN", "OrgBase.INN", m.cRN_Found))</t>
  </si>
  <si>
    <t>Социальное обеспечение</t>
  </si>
  <si>
    <t>Обслуживание долговых обязательств</t>
  </si>
  <si>
    <t>Col4Row542</t>
  </si>
  <si>
    <t xml:space="preserve">Наименование органа, осуществля-    </t>
  </si>
  <si>
    <t>Аналитика1Дб</t>
  </si>
  <si>
    <t>This.__getOrgName(__p_OrgRN)</t>
  </si>
  <si>
    <t xml:space="preserve">   увеличение задолженности по  предоставленным займам (ссудам)</t>
  </si>
  <si>
    <t>&amp;__p_Fixed</t>
  </si>
  <si>
    <t>230</t>
  </si>
  <si>
    <t>Кол5Строка270</t>
  </si>
  <si>
    <t>Кол6Строка170</t>
  </si>
  <si>
    <t>Spec18</t>
  </si>
  <si>
    <t>Spec14</t>
  </si>
  <si>
    <t>nCol6Row432</t>
  </si>
  <si>
    <t>МФИсполнитель</t>
  </si>
  <si>
    <t>nCol6Row471</t>
  </si>
  <si>
    <t xml:space="preserve">   в том числе:</t>
  </si>
  <si>
    <t>ГНИ4_ВерсПрог</t>
  </si>
  <si>
    <t>nCol4Row471</t>
  </si>
  <si>
    <t>170</t>
  </si>
  <si>
    <t>ПРД=&lt;c name="МФПРД"/&gt;</t>
  </si>
  <si>
    <t>crs721.Sum4</t>
  </si>
  <si>
    <t>nCol4Row432</t>
  </si>
  <si>
    <t>540</t>
  </si>
  <si>
    <t xml:space="preserve">   уменьшение стоимости основных средств</t>
  </si>
  <si>
    <t>This.__GetOrgAcc(__p_OrgRN, 2)</t>
  </si>
  <si>
    <t>nCol5Row471</t>
  </si>
  <si>
    <t>Кол6Строка230</t>
  </si>
  <si>
    <t>Наименование090</t>
  </si>
  <si>
    <t>Кол4Строка030</t>
  </si>
  <si>
    <t>nCol5Row432</t>
  </si>
  <si>
    <t>462</t>
  </si>
  <si>
    <t>Кол4Строка190</t>
  </si>
  <si>
    <t>Кол5Строка090</t>
  </si>
  <si>
    <t>Руководитель</t>
  </si>
  <si>
    <t>Итого</t>
  </si>
  <si>
    <t>390</t>
  </si>
  <si>
    <t>"170"</t>
  </si>
  <si>
    <t>Форма 0503721 с.5</t>
  </si>
  <si>
    <t>351</t>
  </si>
  <si>
    <t xml:space="preserve">   Прочие неденежные безвозмездные поступления</t>
  </si>
  <si>
    <t xml:space="preserve">  &lt;area nameLT="Начало4" nameRB="Конец4"&gt;</t>
  </si>
  <si>
    <t>ГНИ4_ДатаОтч</t>
  </si>
  <si>
    <t>Наименование270</t>
  </si>
  <si>
    <t>КодСтроки160</t>
  </si>
  <si>
    <t>nCol4Row351</t>
  </si>
  <si>
    <t>650</t>
  </si>
  <si>
    <t>223</t>
  </si>
  <si>
    <t>Col6Row392</t>
  </si>
  <si>
    <t>260</t>
  </si>
  <si>
    <t>Spec44</t>
  </si>
  <si>
    <t>КодСтроки090</t>
  </si>
  <si>
    <t>nCol6Row462</t>
  </si>
  <si>
    <t>nCol5Row351</t>
  </si>
  <si>
    <t>Периодичность:  годовая</t>
  </si>
  <si>
    <t>ГНИ4_УчредПолн</t>
  </si>
  <si>
    <t>"260"</t>
  </si>
  <si>
    <t xml:space="preserve">   уменьшение стоимости прав пользования</t>
  </si>
  <si>
    <t>Col5Row392</t>
  </si>
  <si>
    <t>Операции с нефинансовыми активами (стр. 320 + стр. 330 + стр. 350 + стр. 360 + стр. 370 +</t>
  </si>
  <si>
    <t>120</t>
  </si>
  <si>
    <t>ГлБух</t>
  </si>
  <si>
    <t>nCol4Row462</t>
  </si>
  <si>
    <t>510</t>
  </si>
  <si>
    <t>КодАналитики</t>
  </si>
  <si>
    <t>Col4Row392</t>
  </si>
  <si>
    <t>Кол6Строка260</t>
  </si>
  <si>
    <t>Кол5Строка160</t>
  </si>
  <si>
    <t>Кол4Строка060</t>
  </si>
  <si>
    <t>nCol5Row462</t>
  </si>
  <si>
    <t>nCol6Row351</t>
  </si>
  <si>
    <t>&lt;textout version="1.0" caption="Выгрузка Минфин"/&gt;</t>
  </si>
  <si>
    <t>Col6Row560</t>
  </si>
  <si>
    <t>410</t>
  </si>
  <si>
    <t>КодСтроки</t>
  </si>
  <si>
    <t>41X</t>
  </si>
  <si>
    <t>тики</t>
  </si>
  <si>
    <t>AllTrim(crsDetail.Analit)</t>
  </si>
  <si>
    <t>Кол4Строка160</t>
  </si>
  <si>
    <t>Кол5Строка060</t>
  </si>
  <si>
    <t>AllTrim(Iif(__p_pos = 0, __p_INN, Left(__p_INN, __p_pos - 1)))</t>
  </si>
  <si>
    <t xml:space="preserve">   Заработная плата</t>
  </si>
  <si>
    <t>nCol5Row521</t>
  </si>
  <si>
    <t>360</t>
  </si>
  <si>
    <t xml:space="preserve">ИНН </t>
  </si>
  <si>
    <t>Col5Row560</t>
  </si>
  <si>
    <t>(наименование, ОГРН, ИНН, КПП, местонахождение)</t>
  </si>
  <si>
    <t>Единица измерения: руб.</t>
  </si>
  <si>
    <t>"270"</t>
  </si>
  <si>
    <t>nCol6Row521</t>
  </si>
  <si>
    <t>КодСтроки190</t>
  </si>
  <si>
    <t>Col4Row560</t>
  </si>
  <si>
    <t>Iif(!Empty(m.dReoDate), "6", "5")</t>
  </si>
  <si>
    <t>"160"</t>
  </si>
  <si>
    <t>Col6Row321</t>
  </si>
  <si>
    <t>Операции с финансовыми активами и обязательствами (стр. 420 - стр. 510)</t>
  </si>
  <si>
    <t>Col5Row451</t>
  </si>
  <si>
    <t>Col6Row362</t>
  </si>
  <si>
    <t>290</t>
  </si>
  <si>
    <t>КодСтроки060</t>
  </si>
  <si>
    <t xml:space="preserve">   выбытие денежных средств и их эквивалентов</t>
  </si>
  <si>
    <t>Col4Row451</t>
  </si>
  <si>
    <t>ВИД=3</t>
  </si>
  <si>
    <t>Col6Row451</t>
  </si>
  <si>
    <t>Col5Row362</t>
  </si>
  <si>
    <t>521</t>
  </si>
  <si>
    <t>152</t>
  </si>
  <si>
    <t>Col5Row321</t>
  </si>
  <si>
    <t>193</t>
  </si>
  <si>
    <t>Аналитика260</t>
  </si>
  <si>
    <t>Col4Row362</t>
  </si>
  <si>
    <t>Кол5Строка190</t>
  </si>
  <si>
    <t>Кол4Строка090</t>
  </si>
  <si>
    <t>Наименование030</t>
  </si>
  <si>
    <t>Col4Row321</t>
  </si>
  <si>
    <t>#@</t>
  </si>
  <si>
    <t>810</t>
  </si>
  <si>
    <t>440</t>
  </si>
  <si>
    <t>#$</t>
  </si>
  <si>
    <t>481</t>
  </si>
  <si>
    <t>070</t>
  </si>
  <si>
    <t>Наименование190</t>
  </si>
  <si>
    <t>Кол5Строка030</t>
  </si>
  <si>
    <t>nCol5Row532</t>
  </si>
  <si>
    <t>Исполнитель  ____________________     __________________</t>
  </si>
  <si>
    <t>AllTrim(m.cIspTel)</t>
  </si>
  <si>
    <t xml:space="preserve">Чистое поступление основных средств </t>
  </si>
  <si>
    <t>Чистый операционный результат (стр. 301 - стр. 302); (стр. 310 + стр. 410)</t>
  </si>
  <si>
    <t>РДТ=&lt;c name="МФДатаПо"/&gt;</t>
  </si>
  <si>
    <t>This.Book.Row = 1</t>
  </si>
  <si>
    <t>330</t>
  </si>
  <si>
    <t>Деятельность</t>
  </si>
  <si>
    <t>66603101</t>
  </si>
  <si>
    <t>ЗнакВключения</t>
  </si>
  <si>
    <t>ДатаОтчета</t>
  </si>
  <si>
    <t xml:space="preserve">  &lt;area nameLT="Начало5" nameRB="Конец5"&gt;</t>
  </si>
  <si>
    <t xml:space="preserve">Главный бухгалтер   </t>
  </si>
  <si>
    <t>Кол4Строка270</t>
  </si>
  <si>
    <t>Кол6Строка070</t>
  </si>
  <si>
    <t>nCol6Row532</t>
  </si>
  <si>
    <t xml:space="preserve">                                 (должность)                        (подпись)</t>
  </si>
  <si>
    <t xml:space="preserve">   Налог на прибыль </t>
  </si>
  <si>
    <t>"060"</t>
  </si>
  <si>
    <t>Col5Row442</t>
  </si>
  <si>
    <t>Col6Row371</t>
  </si>
  <si>
    <t>Col6Row332</t>
  </si>
  <si>
    <t>Spec21</t>
  </si>
  <si>
    <t>КодСтроки030</t>
  </si>
  <si>
    <t>Col4Row442</t>
  </si>
  <si>
    <t>ГНИ4_СвПред</t>
  </si>
  <si>
    <t>Left(AllTrim(This.Seek_TableFields("Person", "RN", "Person.FirstName", __p_BossRN)), 60)</t>
  </si>
  <si>
    <t>Spec29</t>
  </si>
  <si>
    <t>Spec25</t>
  </si>
  <si>
    <t>Аналитика170</t>
  </si>
  <si>
    <t>nCol6Row481</t>
  </si>
  <si>
    <t xml:space="preserve">   Поступления текущего характера бюджетным и автономным учреждениям от сектора государственного управления</t>
  </si>
  <si>
    <t>Администрация муниципального образования "Велижский район"</t>
  </si>
  <si>
    <t>НомерСчетаКр</t>
  </si>
  <si>
    <t>nCol4Row481</t>
  </si>
  <si>
    <t>Col5Row332</t>
  </si>
  <si>
    <t>180</t>
  </si>
  <si>
    <t>Col6Row442</t>
  </si>
  <si>
    <t>Col5Row371</t>
  </si>
  <si>
    <t>532</t>
  </si>
  <si>
    <t xml:space="preserve">    &lt;column index="2" expr="Iif(Val(oCell.Text) = 0, '***', oCell.Text)"/&gt;</t>
  </si>
  <si>
    <t>ГНИ4_Отчество</t>
  </si>
  <si>
    <t>Аналитика230</t>
  </si>
  <si>
    <t>nCol5Row481</t>
  </si>
  <si>
    <t>Col4Row332</t>
  </si>
  <si>
    <t>Наименование060</t>
  </si>
  <si>
    <t>Col4Row371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</si>
</sst>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* _-#,##0\ &quot;?&quot;;* \-#,##0\ &quot;?&quot;;* _-&quot;-&quot;\ &quot;?&quot;;@"/>
    <numFmt numFmtId="169" formatCode="* #,##0;* \-#,##0;* &quot;-&quot;;@"/>
    <numFmt numFmtId="170" formatCode="* _-#,##0.00\ &quot;?&quot;;* \-#,##0.00\ &quot;?&quot;;* _-&quot;-&quot;??\ &quot;?&quot;;@"/>
    <numFmt numFmtId="171" formatCode="* #,##0.00;* \-#,##0.00;* &quot;-&quot;??;@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* _-#,##0&quot;р.&quot;;* \-#,##0&quot;р.&quot;;* _-&quot;-&quot;&quot;р.&quot;;@"/>
    <numFmt numFmtId="177" formatCode="* _-#,##0.00&quot;р.&quot;;* \-#,##0.00&quot;р.&quot;;* _-&quot;-&quot;??&quot;р.&quot;;@"/>
    <numFmt numFmtId="178" formatCode="#,##0\ &quot;р.&quot;;\-#,##0\ &quot;р.&quot;"/>
    <numFmt numFmtId="179" formatCode="#,##0\ &quot;р.&quot;;[Red]\-#,##0\ &quot;р.&quot;"/>
    <numFmt numFmtId="180" formatCode="#,##0.00\ &quot;р.&quot;;\-#,##0.00\ &quot;р.&quot;"/>
    <numFmt numFmtId="181" formatCode="#,##0.00\ &quot;р.&quot;;[Red]\-#,##0.00\ &quot;р.&quot;"/>
    <numFmt numFmtId="182" formatCode="_-* #,##0\ &quot;р.&quot;_-;\-* #,##0\ &quot;р.&quot;_-;_-* &quot;-&quot;\ &quot;р.&quot;_-;_-@_-"/>
    <numFmt numFmtId="183" formatCode="_-* #,##0\ _р_._-;\-* #,##0\ _р_._-;_-* &quot;-&quot;\ _р_._-;_-@_-"/>
    <numFmt numFmtId="184" formatCode="_-* #,##0.00\ &quot;р.&quot;_-;\-* #,##0.00\ &quot;р.&quot;_-;_-* &quot;-&quot;??\ &quot;р.&quot;_-;_-@_-"/>
    <numFmt numFmtId="185" formatCode="_-* #,##0.00\ _р_._-;\-* #,##0.00\ _р_._-;_-* &quot;-&quot;??\ _р_._-;_-@_-"/>
    <numFmt numFmtId="186" formatCode="#,##0.00;\ \-\ #,##0.00;\ \-"/>
    <numFmt numFmtId="187" formatCode="##,##0.00;\ ##,##0.00"/>
    <numFmt numFmtId="188" formatCode="* _-#,##0&quot; р.&quot;;* \-#,##0&quot; р.&quot;;* _-&quot;-&quot;&quot; р.&quot;;@"/>
    <numFmt numFmtId="189" formatCode="* _-#,##0.00&quot; р.&quot;;* \-#,##0.00&quot; р.&quot;;* _-&quot;-&quot;??&quot; р.&quot;;@"/>
    <numFmt numFmtId="190" formatCode="#,##0.00_ ;\-#,##0.00\ "/>
    <numFmt numFmtId="191" formatCode="000000"/>
    <numFmt numFmtId="192" formatCode="0.00;[Red]0.00"/>
    <numFmt numFmtId="193" formatCode="#,##0&quot;р.&quot;"/>
    <numFmt numFmtId="194" formatCode="#,##0.00&quot;р.&quot;"/>
    <numFmt numFmtId="195" formatCode="d\ mmm\ yy"/>
    <numFmt numFmtId="196" formatCode="dd\ mmm\ yy"/>
    <numFmt numFmtId="197" formatCode="#,###"/>
    <numFmt numFmtId="198" formatCode="0;\-0;&quot;-                  &quot;"/>
    <numFmt numFmtId="199" formatCode="\-#,###"/>
    <numFmt numFmtId="200" formatCode="#,###.##;\ \-"/>
    <numFmt numFmtId="201" formatCode="#,###.##;\ \-\ #,###.##;\ \-"/>
    <numFmt numFmtId="202" formatCode="#,###.00;\ \-\ #,###.00;\ \-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</numFmts>
  <fonts count="5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i/>
      <sz val="9"/>
      <name val="Arial Cyr"/>
      <family val="0"/>
    </font>
    <font>
      <b/>
      <i/>
      <sz val="8"/>
      <name val="Arial Cyr"/>
      <family val="0"/>
    </font>
    <font>
      <sz val="10"/>
      <name val="Arial"/>
      <family val="0"/>
    </font>
    <font>
      <sz val="8"/>
      <color indexed="10"/>
      <name val="Arial Cyr"/>
      <family val="0"/>
    </font>
    <font>
      <b/>
      <sz val="10"/>
      <color indexed="12"/>
      <name val="Arial Cyr"/>
      <family val="0"/>
    </font>
    <font>
      <sz val="10"/>
      <color indexed="9"/>
      <name val="Arial Cyr"/>
      <family val="0"/>
    </font>
    <font>
      <i/>
      <sz val="8"/>
      <name val="Arial Cyr"/>
      <family val="0"/>
    </font>
    <font>
      <sz val="7"/>
      <name val="Arial Cyr"/>
      <family val="0"/>
    </font>
    <font>
      <sz val="10"/>
      <color indexed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ck">
        <color indexed="9"/>
      </left>
      <right>
        <color indexed="63"/>
      </right>
      <top>
        <color indexed="63"/>
      </top>
      <bottom style="thin"/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30" borderId="7" applyNumberFormat="0" applyAlignment="0" applyProtection="0"/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8" fillId="34" borderId="0" applyNumberFormat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51" fillId="37" borderId="0" applyNumberFormat="0" applyBorder="0" applyAlignment="0" applyProtection="0"/>
  </cellStyleXfs>
  <cellXfs count="23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Alignment="1">
      <alignment horizontal="left"/>
    </xf>
    <xf numFmtId="49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Continuous"/>
    </xf>
    <xf numFmtId="0" fontId="6" fillId="0" borderId="0" xfId="0" applyFont="1" applyFill="1" applyAlignment="1">
      <alignment horizontal="centerContinuous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9" fontId="6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left"/>
    </xf>
    <xf numFmtId="49" fontId="6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6" fillId="0" borderId="13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9" fontId="6" fillId="0" borderId="23" xfId="0" applyNumberFormat="1" applyFont="1" applyFill="1" applyBorder="1" applyAlignment="1">
      <alignment horizontal="center"/>
    </xf>
    <xf numFmtId="49" fontId="6" fillId="0" borderId="24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186" fontId="6" fillId="0" borderId="27" xfId="0" applyNumberFormat="1" applyFont="1" applyFill="1" applyBorder="1" applyAlignment="1">
      <alignment horizontal="center"/>
    </xf>
    <xf numFmtId="186" fontId="6" fillId="0" borderId="28" xfId="0" applyNumberFormat="1" applyFont="1" applyFill="1" applyBorder="1" applyAlignment="1">
      <alignment horizontal="center"/>
    </xf>
    <xf numFmtId="186" fontId="6" fillId="0" borderId="12" xfId="0" applyNumberFormat="1" applyFont="1" applyFill="1" applyBorder="1" applyAlignment="1">
      <alignment horizontal="center"/>
    </xf>
    <xf numFmtId="186" fontId="6" fillId="0" borderId="13" xfId="0" applyNumberFormat="1" applyFont="1" applyFill="1" applyBorder="1" applyAlignment="1">
      <alignment horizontal="center"/>
    </xf>
    <xf numFmtId="186" fontId="6" fillId="0" borderId="29" xfId="0" applyNumberFormat="1" applyFont="1" applyFill="1" applyBorder="1" applyAlignment="1">
      <alignment horizontal="center"/>
    </xf>
    <xf numFmtId="186" fontId="6" fillId="0" borderId="10" xfId="0" applyNumberFormat="1" applyFont="1" applyFill="1" applyBorder="1" applyAlignment="1">
      <alignment horizontal="center"/>
    </xf>
    <xf numFmtId="186" fontId="6" fillId="0" borderId="11" xfId="0" applyNumberFormat="1" applyFont="1" applyFill="1" applyBorder="1" applyAlignment="1">
      <alignment horizontal="center"/>
    </xf>
    <xf numFmtId="186" fontId="6" fillId="0" borderId="21" xfId="0" applyNumberFormat="1" applyFont="1" applyFill="1" applyBorder="1" applyAlignment="1">
      <alignment horizontal="center"/>
    </xf>
    <xf numFmtId="186" fontId="6" fillId="0" borderId="25" xfId="0" applyNumberFormat="1" applyFont="1" applyFill="1" applyBorder="1" applyAlignment="1">
      <alignment horizontal="center"/>
    </xf>
    <xf numFmtId="186" fontId="6" fillId="0" borderId="26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Continuous" vertical="center" wrapText="1"/>
    </xf>
    <xf numFmtId="0" fontId="6" fillId="0" borderId="10" xfId="0" applyFont="1" applyFill="1" applyBorder="1" applyAlignment="1">
      <alignment horizontal="centerContinuous" vertical="center" wrapText="1"/>
    </xf>
    <xf numFmtId="0" fontId="6" fillId="0" borderId="12" xfId="0" applyFont="1" applyFill="1" applyBorder="1" applyAlignment="1">
      <alignment horizontal="centerContinuous" vertical="center" wrapText="1"/>
    </xf>
    <xf numFmtId="0" fontId="9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6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 horizontal="centerContinuous"/>
      <protection/>
    </xf>
    <xf numFmtId="0" fontId="6" fillId="0" borderId="0" xfId="0" applyNumberFormat="1" applyFont="1" applyFill="1" applyAlignment="1" applyProtection="1">
      <alignment vertical="top"/>
      <protection/>
    </xf>
    <xf numFmtId="0" fontId="6" fillId="0" borderId="0" xfId="0" applyNumberFormat="1" applyFont="1" applyFill="1" applyAlignment="1" applyProtection="1">
      <alignment horizontal="centerContinuous" vertical="top"/>
      <protection/>
    </xf>
    <xf numFmtId="0" fontId="11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 horizontal="center"/>
      <protection/>
    </xf>
    <xf numFmtId="0" fontId="8" fillId="0" borderId="30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left"/>
    </xf>
    <xf numFmtId="0" fontId="6" fillId="0" borderId="30" xfId="0" applyFont="1" applyFill="1" applyBorder="1" applyAlignment="1">
      <alignment horizontal="left"/>
    </xf>
    <xf numFmtId="0" fontId="10" fillId="0" borderId="31" xfId="0" applyFont="1" applyFill="1" applyBorder="1" applyAlignment="1">
      <alignment horizontal="left"/>
    </xf>
    <xf numFmtId="0" fontId="10" fillId="0" borderId="32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6" fillId="0" borderId="33" xfId="0" applyFont="1" applyFill="1" applyBorder="1" applyAlignment="1">
      <alignment horizontal="left"/>
    </xf>
    <xf numFmtId="0" fontId="6" fillId="0" borderId="34" xfId="0" applyFont="1" applyFill="1" applyBorder="1" applyAlignment="1">
      <alignment horizontal="left"/>
    </xf>
    <xf numFmtId="0" fontId="6" fillId="0" borderId="32" xfId="0" applyFont="1" applyFill="1" applyBorder="1" applyAlignment="1">
      <alignment horizontal="left"/>
    </xf>
    <xf numFmtId="0" fontId="6" fillId="0" borderId="31" xfId="0" applyFont="1" applyFill="1" applyBorder="1" applyAlignment="1">
      <alignment horizontal="left"/>
    </xf>
    <xf numFmtId="0" fontId="7" fillId="0" borderId="30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left"/>
    </xf>
    <xf numFmtId="0" fontId="6" fillId="0" borderId="36" xfId="0" applyFont="1" applyFill="1" applyBorder="1" applyAlignment="1">
      <alignment horizontal="centerContinuous" vertical="center"/>
    </xf>
    <xf numFmtId="0" fontId="6" fillId="0" borderId="27" xfId="0" applyFont="1" applyFill="1" applyBorder="1" applyAlignment="1">
      <alignment horizontal="centerContinuous" vertical="center"/>
    </xf>
    <xf numFmtId="0" fontId="6" fillId="0" borderId="37" xfId="0" applyFont="1" applyFill="1" applyBorder="1" applyAlignment="1">
      <alignment horizontal="left"/>
    </xf>
    <xf numFmtId="0" fontId="6" fillId="0" borderId="28" xfId="0" applyFont="1" applyFill="1" applyBorder="1" applyAlignment="1">
      <alignment horizontal="left"/>
    </xf>
    <xf numFmtId="0" fontId="6" fillId="0" borderId="29" xfId="0" applyFont="1" applyFill="1" applyBorder="1" applyAlignment="1">
      <alignment horizontal="centerContinuous"/>
    </xf>
    <xf numFmtId="0" fontId="8" fillId="0" borderId="30" xfId="0" applyFont="1" applyFill="1" applyBorder="1" applyAlignment="1">
      <alignment horizontal="left"/>
    </xf>
    <xf numFmtId="0" fontId="10" fillId="0" borderId="38" xfId="0" applyFont="1" applyFill="1" applyBorder="1" applyAlignment="1">
      <alignment horizontal="left"/>
    </xf>
    <xf numFmtId="0" fontId="6" fillId="0" borderId="39" xfId="0" applyFont="1" applyFill="1" applyBorder="1" applyAlignment="1">
      <alignment horizontal="left"/>
    </xf>
    <xf numFmtId="0" fontId="6" fillId="0" borderId="38" xfId="0" applyFont="1" applyFill="1" applyBorder="1" applyAlignment="1">
      <alignment horizontal="left"/>
    </xf>
    <xf numFmtId="0" fontId="7" fillId="0" borderId="3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32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Continuous" vertical="top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Alignment="1" applyProtection="1">
      <alignment horizontal="left"/>
      <protection/>
    </xf>
    <xf numFmtId="0" fontId="6" fillId="0" borderId="32" xfId="0" applyNumberFormat="1" applyFont="1" applyFill="1" applyBorder="1" applyAlignment="1" applyProtection="1">
      <alignment horizontal="centerContinuous"/>
      <protection/>
    </xf>
    <xf numFmtId="0" fontId="0" fillId="0" borderId="0" xfId="0" applyAlignment="1">
      <alignment wrapText="1"/>
    </xf>
    <xf numFmtId="0" fontId="12" fillId="0" borderId="0" xfId="0" applyNumberFormat="1" applyFont="1" applyFill="1" applyAlignment="1" applyProtection="1">
      <alignment wrapText="1"/>
      <protection/>
    </xf>
    <xf numFmtId="0" fontId="2" fillId="38" borderId="0" xfId="0" applyFont="1" applyFill="1" applyAlignment="1">
      <alignment wrapText="1"/>
    </xf>
    <xf numFmtId="14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6" fillId="0" borderId="32" xfId="0" applyFont="1" applyFill="1" applyBorder="1" applyAlignment="1">
      <alignment horizontal="centerContinuous"/>
    </xf>
    <xf numFmtId="0" fontId="0" fillId="0" borderId="32" xfId="0" applyFont="1" applyFill="1" applyBorder="1" applyAlignment="1">
      <alignment horizontal="centerContinuous"/>
    </xf>
    <xf numFmtId="49" fontId="6" fillId="0" borderId="32" xfId="0" applyNumberFormat="1" applyFont="1" applyFill="1" applyBorder="1" applyAlignment="1">
      <alignment horizontal="centerContinuous"/>
    </xf>
    <xf numFmtId="0" fontId="7" fillId="0" borderId="0" xfId="0" applyFont="1" applyFill="1" applyAlignment="1">
      <alignment horizontal="centerContinuous"/>
    </xf>
    <xf numFmtId="186" fontId="7" fillId="0" borderId="21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6" fillId="0" borderId="11" xfId="0" applyNumberFormat="1" applyFont="1" applyFill="1" applyBorder="1" applyAlignment="1" applyProtection="1">
      <alignment horizontal="center"/>
      <protection/>
    </xf>
    <xf numFmtId="49" fontId="6" fillId="0" borderId="40" xfId="0" applyNumberFormat="1" applyFont="1" applyFill="1" applyBorder="1" applyAlignment="1" applyProtection="1">
      <alignment horizontal="center"/>
      <protection/>
    </xf>
    <xf numFmtId="0" fontId="6" fillId="0" borderId="41" xfId="0" applyFont="1" applyFill="1" applyBorder="1" applyAlignment="1" applyProtection="1">
      <alignment horizontal="center"/>
      <protection/>
    </xf>
    <xf numFmtId="0" fontId="6" fillId="0" borderId="42" xfId="0" applyFont="1" applyFill="1" applyBorder="1" applyAlignment="1" applyProtection="1">
      <alignment horizontal="center"/>
      <protection/>
    </xf>
    <xf numFmtId="186" fontId="6" fillId="0" borderId="43" xfId="0" applyNumberFormat="1" applyFont="1" applyFill="1" applyBorder="1" applyAlignment="1">
      <alignment horizontal="center"/>
    </xf>
    <xf numFmtId="186" fontId="6" fillId="0" borderId="44" xfId="0" applyNumberFormat="1" applyFont="1" applyFill="1" applyBorder="1" applyAlignment="1">
      <alignment horizontal="center"/>
    </xf>
    <xf numFmtId="186" fontId="6" fillId="0" borderId="45" xfId="0" applyNumberFormat="1" applyFont="1" applyFill="1" applyBorder="1" applyAlignment="1">
      <alignment horizontal="center"/>
    </xf>
    <xf numFmtId="186" fontId="6" fillId="0" borderId="46" xfId="0" applyNumberFormat="1" applyFont="1" applyFill="1" applyBorder="1" applyAlignment="1">
      <alignment horizontal="center"/>
    </xf>
    <xf numFmtId="0" fontId="6" fillId="0" borderId="47" xfId="0" applyNumberFormat="1" applyFont="1" applyFill="1" applyBorder="1" applyAlignment="1">
      <alignment horizontal="center"/>
    </xf>
    <xf numFmtId="186" fontId="6" fillId="0" borderId="48" xfId="0" applyNumberFormat="1" applyFont="1" applyFill="1" applyBorder="1" applyAlignment="1">
      <alignment horizontal="center"/>
    </xf>
    <xf numFmtId="186" fontId="7" fillId="0" borderId="45" xfId="0" applyNumberFormat="1" applyFont="1" applyFill="1" applyBorder="1" applyAlignment="1">
      <alignment horizontal="center"/>
    </xf>
    <xf numFmtId="0" fontId="6" fillId="0" borderId="47" xfId="0" applyNumberFormat="1" applyFont="1" applyFill="1" applyBorder="1" applyAlignment="1">
      <alignment horizontal="center" vertical="center"/>
    </xf>
    <xf numFmtId="186" fontId="13" fillId="0" borderId="0" xfId="0" applyNumberFormat="1" applyFont="1" applyAlignment="1">
      <alignment/>
    </xf>
    <xf numFmtId="0" fontId="1" fillId="38" borderId="0" xfId="0" applyFont="1" applyFill="1" applyAlignment="1">
      <alignment/>
    </xf>
    <xf numFmtId="0" fontId="2" fillId="38" borderId="0" xfId="0" applyFont="1" applyFill="1" applyAlignment="1">
      <alignment/>
    </xf>
    <xf numFmtId="0" fontId="1" fillId="39" borderId="0" xfId="0" applyFont="1" applyFill="1" applyAlignment="1">
      <alignment/>
    </xf>
    <xf numFmtId="0" fontId="2" fillId="39" borderId="0" xfId="0" applyFont="1" applyFill="1" applyAlignment="1">
      <alignment/>
    </xf>
    <xf numFmtId="0" fontId="1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14" fillId="0" borderId="0" xfId="0" applyNumberFormat="1" applyFont="1" applyFill="1" applyAlignment="1" applyProtection="1">
      <alignment wrapText="1"/>
      <protection/>
    </xf>
    <xf numFmtId="0" fontId="0" fillId="28" borderId="0" xfId="0" applyNumberFormat="1" applyFont="1" applyFill="1" applyAlignment="1" applyProtection="1">
      <alignment/>
      <protection/>
    </xf>
    <xf numFmtId="0" fontId="0" fillId="28" borderId="0" xfId="0" applyNumberFormat="1" applyFont="1" applyFill="1" applyAlignment="1" applyProtection="1">
      <alignment wrapText="1"/>
      <protection/>
    </xf>
    <xf numFmtId="0" fontId="0" fillId="28" borderId="0" xfId="0" applyNumberFormat="1" applyFill="1" applyAlignment="1" applyProtection="1">
      <alignment/>
      <protection/>
    </xf>
    <xf numFmtId="0" fontId="0" fillId="38" borderId="0" xfId="0" applyNumberFormat="1" applyFont="1" applyFill="1" applyAlignment="1" applyProtection="1">
      <alignment/>
      <protection/>
    </xf>
    <xf numFmtId="0" fontId="0" fillId="38" borderId="0" xfId="0" applyNumberFormat="1" applyFill="1" applyAlignment="1" applyProtection="1">
      <alignment/>
      <protection/>
    </xf>
    <xf numFmtId="0" fontId="0" fillId="38" borderId="0" xfId="0" applyNumberFormat="1" applyFont="1" applyFill="1" applyAlignment="1" applyProtection="1">
      <alignment wrapText="1"/>
      <protection/>
    </xf>
    <xf numFmtId="0" fontId="0" fillId="0" borderId="0" xfId="0" applyNumberFormat="1" applyFont="1" applyFill="1" applyAlignment="1" applyProtection="1">
      <alignment wrapText="1"/>
      <protection/>
    </xf>
    <xf numFmtId="0" fontId="15" fillId="0" borderId="0" xfId="0" applyNumberFormat="1" applyFont="1" applyFill="1" applyAlignment="1" applyProtection="1">
      <alignment/>
      <protection/>
    </xf>
    <xf numFmtId="0" fontId="11" fillId="0" borderId="32" xfId="0" applyNumberFormat="1" applyFont="1" applyFill="1" applyBorder="1" applyAlignment="1" applyProtection="1">
      <alignment horizontal="centerContinuous"/>
      <protection/>
    </xf>
    <xf numFmtId="0" fontId="6" fillId="0" borderId="0" xfId="0" applyNumberFormat="1" applyFont="1" applyFill="1" applyAlignment="1" applyProtection="1">
      <alignment horizontal="left" vertical="top"/>
      <protection/>
    </xf>
    <xf numFmtId="0" fontId="16" fillId="0" borderId="32" xfId="0" applyNumberFormat="1" applyFont="1" applyFill="1" applyBorder="1" applyAlignment="1" applyProtection="1">
      <alignment horizontal="centerContinuous"/>
      <protection/>
    </xf>
    <xf numFmtId="49" fontId="17" fillId="0" borderId="0" xfId="0" applyNumberFormat="1" applyFont="1" applyAlignment="1">
      <alignment horizontal="right"/>
    </xf>
    <xf numFmtId="0" fontId="6" fillId="0" borderId="49" xfId="0" applyFont="1" applyFill="1" applyBorder="1" applyAlignment="1">
      <alignment horizontal="left"/>
    </xf>
    <xf numFmtId="0" fontId="6" fillId="0" borderId="50" xfId="0" applyFont="1" applyFill="1" applyBorder="1" applyAlignment="1">
      <alignment horizontal="left"/>
    </xf>
    <xf numFmtId="186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10" fillId="0" borderId="34" xfId="0" applyFont="1" applyFill="1" applyBorder="1" applyAlignment="1">
      <alignment horizontal="left"/>
    </xf>
    <xf numFmtId="0" fontId="8" fillId="0" borderId="35" xfId="0" applyFont="1" applyFill="1" applyBorder="1" applyAlignment="1">
      <alignment horizontal="left"/>
    </xf>
    <xf numFmtId="186" fontId="7" fillId="0" borderId="12" xfId="0" applyNumberFormat="1" applyFont="1" applyFill="1" applyBorder="1" applyAlignment="1">
      <alignment horizontal="center"/>
    </xf>
    <xf numFmtId="186" fontId="7" fillId="0" borderId="43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46" xfId="0" applyFont="1" applyBorder="1" applyAlignment="1">
      <alignment/>
    </xf>
    <xf numFmtId="0" fontId="10" fillId="0" borderId="51" xfId="0" applyFont="1" applyFill="1" applyBorder="1" applyAlignment="1">
      <alignment horizontal="left"/>
    </xf>
    <xf numFmtId="49" fontId="6" fillId="0" borderId="32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8" fillId="0" borderId="30" xfId="0" applyNumberFormat="1" applyFont="1" applyFill="1" applyBorder="1" applyAlignment="1" applyProtection="1">
      <alignment horizontal="left"/>
      <protection/>
    </xf>
    <xf numFmtId="0" fontId="8" fillId="0" borderId="34" xfId="0" applyNumberFormat="1" applyFont="1" applyFill="1" applyBorder="1" applyAlignment="1" applyProtection="1">
      <alignment horizontal="left"/>
      <protection/>
    </xf>
    <xf numFmtId="0" fontId="8" fillId="0" borderId="39" xfId="0" applyNumberFormat="1" applyFont="1" applyFill="1" applyBorder="1" applyAlignment="1" applyProtection="1">
      <alignment horizontal="left"/>
      <protection/>
    </xf>
    <xf numFmtId="0" fontId="8" fillId="0" borderId="30" xfId="0" applyNumberFormat="1" applyFont="1" applyFill="1" applyBorder="1" applyAlignment="1" applyProtection="1">
      <alignment horizontal="left" wrapText="1"/>
      <protection/>
    </xf>
    <xf numFmtId="0" fontId="8" fillId="0" borderId="34" xfId="0" applyNumberFormat="1" applyFont="1" applyFill="1" applyBorder="1" applyAlignment="1" applyProtection="1">
      <alignment horizontal="left" wrapText="1"/>
      <protection/>
    </xf>
    <xf numFmtId="0" fontId="6" fillId="0" borderId="22" xfId="0" applyFont="1" applyFill="1" applyBorder="1" applyAlignment="1">
      <alignment horizontal="center" vertical="center"/>
    </xf>
    <xf numFmtId="186" fontId="7" fillId="0" borderId="10" xfId="0" applyNumberFormat="1" applyFont="1" applyFill="1" applyBorder="1" applyAlignment="1">
      <alignment horizontal="center"/>
    </xf>
    <xf numFmtId="186" fontId="7" fillId="0" borderId="44" xfId="0" applyNumberFormat="1" applyFont="1" applyFill="1" applyBorder="1" applyAlignment="1">
      <alignment horizontal="center"/>
    </xf>
    <xf numFmtId="186" fontId="7" fillId="0" borderId="11" xfId="0" applyNumberFormat="1" applyFont="1" applyFill="1" applyBorder="1" applyAlignment="1">
      <alignment horizontal="center"/>
    </xf>
    <xf numFmtId="186" fontId="7" fillId="0" borderId="46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8" fillId="0" borderId="38" xfId="0" applyNumberFormat="1" applyFont="1" applyFill="1" applyBorder="1" applyAlignment="1" applyProtection="1">
      <alignment horizontal="left"/>
      <protection/>
    </xf>
    <xf numFmtId="0" fontId="8" fillId="0" borderId="31" xfId="0" applyNumberFormat="1" applyFont="1" applyFill="1" applyBorder="1" applyAlignment="1" applyProtection="1">
      <alignment horizontal="left"/>
      <protection/>
    </xf>
    <xf numFmtId="49" fontId="6" fillId="0" borderId="13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49" fontId="6" fillId="0" borderId="52" xfId="0" applyNumberFormat="1" applyFont="1" applyFill="1" applyBorder="1" applyAlignment="1">
      <alignment horizontal="center"/>
    </xf>
    <xf numFmtId="49" fontId="6" fillId="0" borderId="53" xfId="0" applyNumberFormat="1" applyFont="1" applyFill="1" applyBorder="1" applyAlignment="1">
      <alignment horizontal="center"/>
    </xf>
    <xf numFmtId="186" fontId="7" fillId="0" borderId="53" xfId="0" applyNumberFormat="1" applyFont="1" applyFill="1" applyBorder="1" applyAlignment="1">
      <alignment horizontal="center"/>
    </xf>
    <xf numFmtId="186" fontId="7" fillId="0" borderId="54" xfId="0" applyNumberFormat="1" applyFont="1" applyFill="1" applyBorder="1" applyAlignment="1">
      <alignment horizontal="center"/>
    </xf>
    <xf numFmtId="0" fontId="10" fillId="0" borderId="49" xfId="0" applyFont="1" applyFill="1" applyBorder="1" applyAlignment="1">
      <alignment horizontal="left"/>
    </xf>
    <xf numFmtId="0" fontId="10" fillId="0" borderId="50" xfId="0" applyFont="1" applyFill="1" applyBorder="1" applyAlignment="1">
      <alignment horizontal="left"/>
    </xf>
    <xf numFmtId="49" fontId="6" fillId="0" borderId="0" xfId="0" applyNumberFormat="1" applyFont="1" applyAlignment="1">
      <alignment horizontal="left"/>
    </xf>
    <xf numFmtId="0" fontId="13" fillId="0" borderId="23" xfId="0" applyFont="1" applyFill="1" applyBorder="1" applyAlignment="1">
      <alignment horizontal="left"/>
    </xf>
    <xf numFmtId="0" fontId="13" fillId="0" borderId="36" xfId="0" applyFont="1" applyBorder="1" applyAlignment="1">
      <alignment/>
    </xf>
    <xf numFmtId="0" fontId="13" fillId="0" borderId="36" xfId="0" applyFont="1" applyFill="1" applyBorder="1" applyAlignment="1">
      <alignment horizontal="left"/>
    </xf>
    <xf numFmtId="0" fontId="13" fillId="0" borderId="27" xfId="0" applyFont="1" applyFill="1" applyBorder="1" applyAlignment="1">
      <alignment horizontal="left"/>
    </xf>
    <xf numFmtId="186" fontId="13" fillId="0" borderId="27" xfId="0" applyNumberFormat="1" applyFont="1" applyFill="1" applyBorder="1" applyAlignment="1">
      <alignment horizontal="center"/>
    </xf>
    <xf numFmtId="186" fontId="13" fillId="0" borderId="45" xfId="0" applyNumberFormat="1" applyFont="1" applyFill="1" applyBorder="1" applyAlignment="1">
      <alignment horizontal="center"/>
    </xf>
    <xf numFmtId="49" fontId="6" fillId="0" borderId="30" xfId="0" applyNumberFormat="1" applyFont="1" applyFill="1" applyBorder="1" applyAlignment="1">
      <alignment horizontal="left"/>
    </xf>
    <xf numFmtId="49" fontId="10" fillId="0" borderId="30" xfId="0" applyNumberFormat="1" applyFont="1" applyFill="1" applyBorder="1" applyAlignment="1">
      <alignment horizontal="left"/>
    </xf>
    <xf numFmtId="0" fontId="1" fillId="0" borderId="55" xfId="0" applyFont="1" applyBorder="1" applyAlignment="1">
      <alignment/>
    </xf>
    <xf numFmtId="0" fontId="2" fillId="0" borderId="55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32" xfId="0" applyFont="1" applyBorder="1" applyAlignment="1">
      <alignment/>
    </xf>
    <xf numFmtId="0" fontId="1" fillId="0" borderId="55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Alignment="1" applyProtection="1">
      <alignment/>
      <protection/>
    </xf>
    <xf numFmtId="0" fontId="2" fillId="0" borderId="56" xfId="0" applyNumberFormat="1" applyFont="1" applyFill="1" applyBorder="1" applyAlignment="1" applyProtection="1">
      <alignment/>
      <protection/>
    </xf>
    <xf numFmtId="0" fontId="1" fillId="0" borderId="32" xfId="0" applyNumberFormat="1" applyFont="1" applyFill="1" applyBorder="1" applyAlignment="1" applyProtection="1">
      <alignment/>
      <protection/>
    </xf>
    <xf numFmtId="0" fontId="2" fillId="0" borderId="32" xfId="0" applyNumberFormat="1" applyFont="1" applyFill="1" applyBorder="1" applyAlignment="1" applyProtection="1">
      <alignment/>
      <protection/>
    </xf>
    <xf numFmtId="49" fontId="6" fillId="0" borderId="57" xfId="0" applyNumberFormat="1" applyFont="1" applyFill="1" applyBorder="1" applyAlignment="1">
      <alignment horizontal="center"/>
    </xf>
    <xf numFmtId="0" fontId="2" fillId="0" borderId="55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 horizontal="center"/>
      <protection/>
    </xf>
    <xf numFmtId="0" fontId="6" fillId="0" borderId="0" xfId="0" applyNumberFormat="1" applyFont="1" applyFill="1" applyAlignment="1" applyProtection="1">
      <alignment horizontal="center" vertical="top"/>
      <protection/>
    </xf>
    <xf numFmtId="0" fontId="11" fillId="0" borderId="58" xfId="0" applyNumberFormat="1" applyFont="1" applyFill="1" applyBorder="1" applyAlignment="1" applyProtection="1">
      <alignment horizontal="centerContinuous"/>
      <protection/>
    </xf>
    <xf numFmtId="0" fontId="6" fillId="0" borderId="0" xfId="0" applyNumberFormat="1" applyFont="1" applyFill="1" applyAlignment="1" applyProtection="1">
      <alignment horizontal="centerContinuous"/>
      <protection/>
    </xf>
    <xf numFmtId="0" fontId="6" fillId="0" borderId="37" xfId="0" applyNumberFormat="1" applyFont="1" applyFill="1" applyBorder="1" applyAlignment="1" applyProtection="1">
      <alignment horizontal="center"/>
      <protection/>
    </xf>
    <xf numFmtId="0" fontId="6" fillId="0" borderId="59" xfId="0" applyNumberFormat="1" applyFont="1" applyFill="1" applyBorder="1" applyAlignment="1" applyProtection="1">
      <alignment horizontal="centerContinuous" vertical="top"/>
      <protection/>
    </xf>
    <xf numFmtId="0" fontId="6" fillId="0" borderId="37" xfId="0" applyNumberFormat="1" applyFont="1" applyFill="1" applyBorder="1" applyAlignment="1" applyProtection="1">
      <alignment horizontal="centerContinuous" vertical="top"/>
      <protection/>
    </xf>
    <xf numFmtId="0" fontId="6" fillId="0" borderId="0" xfId="0" applyNumberFormat="1" applyFont="1" applyFill="1" applyAlignment="1" applyProtection="1">
      <alignment horizontal="right"/>
      <protection/>
    </xf>
    <xf numFmtId="0" fontId="1" fillId="28" borderId="60" xfId="0" applyNumberFormat="1" applyFont="1" applyFill="1" applyBorder="1" applyAlignment="1" applyProtection="1">
      <alignment/>
      <protection/>
    </xf>
    <xf numFmtId="0" fontId="2" fillId="28" borderId="60" xfId="0" applyNumberFormat="1" applyFont="1" applyFill="1" applyBorder="1" applyAlignment="1" applyProtection="1">
      <alignment/>
      <protection/>
    </xf>
    <xf numFmtId="0" fontId="1" fillId="28" borderId="0" xfId="0" applyNumberFormat="1" applyFont="1" applyFill="1" applyAlignment="1" applyProtection="1">
      <alignment/>
      <protection/>
    </xf>
    <xf numFmtId="0" fontId="2" fillId="28" borderId="0" xfId="0" applyNumberFormat="1" applyFont="1" applyFill="1" applyAlignment="1" applyProtection="1">
      <alignment/>
      <protection/>
    </xf>
    <xf numFmtId="0" fontId="1" fillId="28" borderId="55" xfId="0" applyNumberFormat="1" applyFont="1" applyFill="1" applyBorder="1" applyAlignment="1" applyProtection="1">
      <alignment/>
      <protection/>
    </xf>
    <xf numFmtId="0" fontId="2" fillId="28" borderId="55" xfId="0" applyNumberFormat="1" applyFont="1" applyFill="1" applyBorder="1" applyAlignment="1" applyProtection="1">
      <alignment/>
      <protection/>
    </xf>
    <xf numFmtId="0" fontId="0" fillId="0" borderId="55" xfId="0" applyNumberFormat="1" applyFont="1" applyFill="1" applyBorder="1" applyAlignment="1" applyProtection="1">
      <alignment wrapText="1"/>
      <protection/>
    </xf>
    <xf numFmtId="0" fontId="0" fillId="0" borderId="32" xfId="0" applyNumberFormat="1" applyFont="1" applyFill="1" applyBorder="1" applyAlignment="1" applyProtection="1">
      <alignment wrapText="1"/>
      <protection/>
    </xf>
    <xf numFmtId="0" fontId="0" fillId="0" borderId="56" xfId="0" applyNumberFormat="1" applyFont="1" applyFill="1" applyBorder="1" applyAlignment="1" applyProtection="1">
      <alignment wrapText="1"/>
      <protection/>
    </xf>
    <xf numFmtId="0" fontId="0" fillId="28" borderId="60" xfId="0" applyNumberFormat="1" applyFont="1" applyFill="1" applyBorder="1" applyAlignment="1" applyProtection="1">
      <alignment wrapText="1"/>
      <protection/>
    </xf>
    <xf numFmtId="0" fontId="0" fillId="28" borderId="55" xfId="0" applyNumberFormat="1" applyFont="1" applyFill="1" applyBorder="1" applyAlignment="1" applyProtection="1">
      <alignment wrapText="1"/>
      <protection/>
    </xf>
    <xf numFmtId="0" fontId="0" fillId="39" borderId="0" xfId="0" applyNumberFormat="1" applyFont="1" applyFill="1" applyAlignment="1" applyProtection="1">
      <alignment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X195"/>
  <sheetViews>
    <sheetView showGridLines="0" tabSelected="1" zoomScalePageLayoutView="0" workbookViewId="0" topLeftCell="G40">
      <selection activeCell="Q179" sqref="Q179:Q180"/>
    </sheetView>
  </sheetViews>
  <sheetFormatPr defaultColWidth="9.125" defaultRowHeight="12.75"/>
  <cols>
    <col min="1" max="1" width="9.875" style="2" customWidth="1"/>
    <col min="2" max="8" width="9.125" style="1" customWidth="1"/>
    <col min="9" max="9" width="4.625" style="2" customWidth="1"/>
    <col min="10" max="10" width="5.875" style="2" customWidth="1"/>
    <col min="11" max="11" width="14.75390625" style="2" customWidth="1"/>
    <col min="12" max="12" width="15.75390625" style="2" customWidth="1"/>
    <col min="13" max="13" width="15.75390625" style="3" customWidth="1"/>
    <col min="14" max="14" width="13.875" style="3" customWidth="1"/>
    <col min="15" max="15" width="0.6171875" style="11" customWidth="1"/>
    <col min="16" max="16" width="14.25390625" style="3" customWidth="1"/>
    <col min="17" max="17" width="14.25390625" style="12" customWidth="1"/>
    <col min="18" max="18" width="14.25390625" style="1" customWidth="1"/>
    <col min="19" max="16384" width="9.125" style="1" customWidth="1"/>
  </cols>
  <sheetData>
    <row r="1" ht="15">
      <c r="N1" s="157" t="s">
        <v>244</v>
      </c>
    </row>
    <row r="3" spans="1:22" ht="15.75">
      <c r="A3" s="77" t="s">
        <v>250</v>
      </c>
      <c r="B3" s="77"/>
      <c r="C3" s="77"/>
      <c r="D3" s="77"/>
      <c r="E3" s="77"/>
      <c r="F3" s="77"/>
      <c r="G3" s="77"/>
      <c r="H3" s="77"/>
      <c r="I3" s="78"/>
      <c r="J3" s="78"/>
      <c r="K3" s="78"/>
      <c r="L3" s="78"/>
      <c r="M3" s="78"/>
      <c r="N3" s="126" t="s">
        <v>59</v>
      </c>
      <c r="O3" s="124"/>
      <c r="P3" s="18"/>
      <c r="Q3" s="22"/>
      <c r="R3" s="23"/>
      <c r="S3" s="23"/>
      <c r="T3" s="23"/>
      <c r="U3" s="23"/>
      <c r="V3" s="23"/>
    </row>
    <row r="4" spans="1:22" ht="1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1" t="s">
        <v>95</v>
      </c>
      <c r="N4" s="127" t="s">
        <v>368</v>
      </c>
      <c r="O4" s="125"/>
      <c r="P4" s="11"/>
      <c r="Q4" s="22"/>
      <c r="R4" s="23"/>
      <c r="S4" s="23"/>
      <c r="T4" s="23"/>
      <c r="U4" s="23"/>
      <c r="V4" s="23"/>
    </row>
    <row r="5" spans="1:22" ht="15">
      <c r="A5" s="122"/>
      <c r="B5" s="122"/>
      <c r="C5" s="122"/>
      <c r="D5" s="122" t="s">
        <v>109</v>
      </c>
      <c r="E5" s="122"/>
      <c r="F5" s="122"/>
      <c r="G5" s="122"/>
      <c r="H5" s="122"/>
      <c r="I5" s="122"/>
      <c r="J5" s="122"/>
      <c r="K5" s="122"/>
      <c r="L5" s="122"/>
      <c r="M5" s="31" t="s">
        <v>459</v>
      </c>
      <c r="N5" s="128" t="s">
        <v>411</v>
      </c>
      <c r="O5" s="16"/>
      <c r="P5" s="11"/>
      <c r="Q5" s="22"/>
      <c r="R5" s="23"/>
      <c r="S5" s="23"/>
      <c r="T5" s="23"/>
      <c r="U5" s="23"/>
      <c r="V5" s="23"/>
    </row>
    <row r="6" spans="1:22" ht="14.25" customHeight="1">
      <c r="A6" s="6" t="s">
        <v>474</v>
      </c>
      <c r="B6" s="6"/>
      <c r="C6" s="6"/>
      <c r="D6" s="94" t="s">
        <v>324</v>
      </c>
      <c r="E6" s="119"/>
      <c r="F6" s="119"/>
      <c r="G6" s="119"/>
      <c r="H6" s="119"/>
      <c r="I6" s="120"/>
      <c r="J6" s="121"/>
      <c r="K6" s="119"/>
      <c r="L6" s="119"/>
      <c r="M6" s="31" t="s">
        <v>38</v>
      </c>
      <c r="N6" s="128" t="s">
        <v>367</v>
      </c>
      <c r="O6" s="16"/>
      <c r="P6" s="24"/>
      <c r="Q6" s="22"/>
      <c r="R6" s="23"/>
      <c r="S6" s="23"/>
      <c r="T6" s="23"/>
      <c r="U6" s="23"/>
      <c r="V6" s="23"/>
    </row>
    <row r="7" spans="1:22" ht="14.25" customHeight="1">
      <c r="A7" s="6" t="s">
        <v>68</v>
      </c>
      <c r="B7" s="6"/>
      <c r="C7" s="6"/>
      <c r="D7" s="119"/>
      <c r="E7" s="119"/>
      <c r="F7" s="119"/>
      <c r="G7" s="119"/>
      <c r="H7" s="119"/>
      <c r="I7" s="120"/>
      <c r="J7" s="121"/>
      <c r="K7" s="119"/>
      <c r="L7" s="119"/>
      <c r="M7" s="31"/>
      <c r="N7" s="128"/>
      <c r="O7" s="16"/>
      <c r="P7" s="11"/>
      <c r="Q7" s="22"/>
      <c r="R7" s="23"/>
      <c r="S7" s="23"/>
      <c r="T7" s="23"/>
      <c r="U7" s="23"/>
      <c r="V7" s="23"/>
    </row>
    <row r="8" spans="1:22" ht="14.25" customHeight="1">
      <c r="A8" s="6" t="s">
        <v>11</v>
      </c>
      <c r="B8" s="6"/>
      <c r="C8" s="6"/>
      <c r="D8" s="94" t="s">
        <v>819</v>
      </c>
      <c r="E8" s="119"/>
      <c r="F8" s="119"/>
      <c r="G8" s="119"/>
      <c r="H8" s="119"/>
      <c r="I8" s="120"/>
      <c r="J8" s="121"/>
      <c r="K8" s="119"/>
      <c r="L8" s="119"/>
      <c r="M8" s="31" t="s">
        <v>390</v>
      </c>
      <c r="N8" s="128" t="s">
        <v>795</v>
      </c>
      <c r="O8" s="16"/>
      <c r="P8" s="11"/>
      <c r="Q8" s="23"/>
      <c r="R8" s="23"/>
      <c r="S8" s="23"/>
      <c r="T8" s="23"/>
      <c r="U8" s="23"/>
      <c r="V8" s="23"/>
    </row>
    <row r="9" spans="1:22" ht="14.25" customHeight="1">
      <c r="A9" s="6" t="s">
        <v>666</v>
      </c>
      <c r="B9" s="6"/>
      <c r="C9" s="6"/>
      <c r="D9" s="62"/>
      <c r="E9" s="62"/>
      <c r="F9" s="62"/>
      <c r="G9" s="62"/>
      <c r="H9" s="62"/>
      <c r="I9" s="118"/>
      <c r="J9" s="26"/>
      <c r="K9" s="14"/>
      <c r="L9" s="14"/>
      <c r="M9" s="31" t="s">
        <v>38</v>
      </c>
      <c r="N9" s="128" t="s">
        <v>5</v>
      </c>
      <c r="O9" s="16"/>
      <c r="P9" s="11"/>
      <c r="Q9" s="25"/>
      <c r="R9" s="23"/>
      <c r="S9" s="23"/>
      <c r="T9" s="23"/>
      <c r="U9" s="23"/>
      <c r="V9" s="23"/>
    </row>
    <row r="10" spans="1:22" ht="14.25" customHeight="1">
      <c r="A10" s="6" t="s">
        <v>552</v>
      </c>
      <c r="B10" s="6"/>
      <c r="C10" s="6"/>
      <c r="D10" s="119"/>
      <c r="E10" s="119"/>
      <c r="F10" s="119"/>
      <c r="G10" s="119"/>
      <c r="H10" s="119"/>
      <c r="I10" s="120"/>
      <c r="J10" s="121"/>
      <c r="K10" s="119"/>
      <c r="L10" s="119"/>
      <c r="M10" s="31" t="s">
        <v>747</v>
      </c>
      <c r="N10" s="128" t="s">
        <v>156</v>
      </c>
      <c r="O10" s="16"/>
      <c r="P10" s="13"/>
      <c r="Q10" s="22"/>
      <c r="R10" s="23"/>
      <c r="S10" s="23"/>
      <c r="T10" s="23"/>
      <c r="U10" s="23"/>
      <c r="V10" s="23"/>
    </row>
    <row r="11" spans="1:22" ht="14.25" customHeight="1">
      <c r="A11" s="7" t="s">
        <v>717</v>
      </c>
      <c r="B11" s="7"/>
      <c r="C11" s="7"/>
      <c r="D11" s="7"/>
      <c r="E11" s="7"/>
      <c r="F11" s="7"/>
      <c r="G11" s="7"/>
      <c r="H11" s="7"/>
      <c r="I11" s="29"/>
      <c r="J11" s="13"/>
      <c r="K11" s="16"/>
      <c r="L11" s="16"/>
      <c r="M11" s="31" t="s">
        <v>632</v>
      </c>
      <c r="N11" s="128" t="s">
        <v>5</v>
      </c>
      <c r="O11" s="16"/>
      <c r="P11" s="13"/>
      <c r="Q11" s="22"/>
      <c r="R11" s="23"/>
      <c r="S11" s="23"/>
      <c r="T11" s="23"/>
      <c r="U11" s="23"/>
      <c r="V11" s="23"/>
    </row>
    <row r="12" spans="1:22" ht="15">
      <c r="A12" s="6" t="s">
        <v>750</v>
      </c>
      <c r="B12" s="6"/>
      <c r="C12" s="6"/>
      <c r="D12" s="6"/>
      <c r="E12" s="6"/>
      <c r="F12" s="6"/>
      <c r="G12" s="6"/>
      <c r="H12" s="6"/>
      <c r="I12" s="29"/>
      <c r="J12" s="13"/>
      <c r="K12" s="16"/>
      <c r="L12" s="16"/>
      <c r="M12" s="31" t="s">
        <v>388</v>
      </c>
      <c r="N12" s="129">
        <v>383</v>
      </c>
      <c r="O12" s="124"/>
      <c r="P12" s="13"/>
      <c r="Q12" s="22"/>
      <c r="R12" s="23"/>
      <c r="S12" s="23"/>
      <c r="T12" s="23"/>
      <c r="U12" s="23"/>
      <c r="V12" s="23"/>
    </row>
    <row r="13" spans="1:22" ht="9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1"/>
      <c r="Q13" s="25"/>
      <c r="R13" s="23"/>
      <c r="S13" s="23"/>
      <c r="T13" s="23"/>
      <c r="U13" s="23"/>
      <c r="V13" s="23"/>
    </row>
    <row r="14" spans="1:22" s="4" customFormat="1" ht="10.5" customHeight="1">
      <c r="A14" s="100"/>
      <c r="B14" s="100"/>
      <c r="C14" s="100"/>
      <c r="D14" s="100"/>
      <c r="E14" s="100"/>
      <c r="F14" s="100"/>
      <c r="G14" s="100"/>
      <c r="H14" s="32"/>
      <c r="I14" s="33" t="s">
        <v>201</v>
      </c>
      <c r="J14" s="74" t="s">
        <v>201</v>
      </c>
      <c r="K14" s="9" t="s">
        <v>794</v>
      </c>
      <c r="L14" s="9" t="s">
        <v>164</v>
      </c>
      <c r="M14" s="34" t="s">
        <v>86</v>
      </c>
      <c r="N14" s="35"/>
      <c r="O14" s="17"/>
      <c r="P14" s="13"/>
      <c r="Q14" s="21"/>
      <c r="R14" s="22"/>
      <c r="S14" s="22"/>
      <c r="T14" s="22"/>
      <c r="U14" s="22"/>
      <c r="V14" s="22"/>
    </row>
    <row r="15" spans="1:22" s="4" customFormat="1" ht="10.5" customHeight="1">
      <c r="A15" s="15" t="s">
        <v>536</v>
      </c>
      <c r="B15" s="15"/>
      <c r="C15" s="15"/>
      <c r="D15" s="15"/>
      <c r="E15" s="15"/>
      <c r="F15" s="15"/>
      <c r="G15" s="15"/>
      <c r="H15" s="102"/>
      <c r="I15" s="36" t="s">
        <v>640</v>
      </c>
      <c r="J15" s="75" t="s">
        <v>573</v>
      </c>
      <c r="K15" s="8" t="s">
        <v>180</v>
      </c>
      <c r="L15" s="8" t="s">
        <v>235</v>
      </c>
      <c r="M15" s="37" t="s">
        <v>285</v>
      </c>
      <c r="N15" s="38" t="s">
        <v>698</v>
      </c>
      <c r="O15" s="17"/>
      <c r="P15" s="13"/>
      <c r="Q15" s="21"/>
      <c r="R15" s="22"/>
      <c r="S15" s="22"/>
      <c r="T15" s="22"/>
      <c r="U15" s="22"/>
      <c r="V15" s="22"/>
    </row>
    <row r="16" spans="1:22" s="4" customFormat="1" ht="10.5" customHeight="1">
      <c r="A16" s="94"/>
      <c r="B16" s="94"/>
      <c r="C16" s="94"/>
      <c r="D16" s="94"/>
      <c r="E16" s="94"/>
      <c r="F16" s="94"/>
      <c r="G16" s="94"/>
      <c r="H16" s="101"/>
      <c r="I16" s="36" t="s">
        <v>108</v>
      </c>
      <c r="J16" s="76" t="s">
        <v>739</v>
      </c>
      <c r="K16" s="10" t="s">
        <v>256</v>
      </c>
      <c r="L16" s="8" t="s">
        <v>186</v>
      </c>
      <c r="M16" s="37" t="s">
        <v>373</v>
      </c>
      <c r="N16" s="38"/>
      <c r="O16" s="17"/>
      <c r="P16" s="13"/>
      <c r="Q16" s="21"/>
      <c r="R16" s="22"/>
      <c r="S16" s="22"/>
      <c r="T16" s="22"/>
      <c r="U16" s="22"/>
      <c r="V16" s="22"/>
    </row>
    <row r="17" spans="1:22" s="4" customFormat="1" ht="11.25">
      <c r="A17" s="98">
        <v>1</v>
      </c>
      <c r="B17" s="98"/>
      <c r="C17" s="98"/>
      <c r="D17" s="98"/>
      <c r="E17" s="98"/>
      <c r="F17" s="98"/>
      <c r="G17" s="98"/>
      <c r="H17" s="99"/>
      <c r="I17" s="39">
        <v>2</v>
      </c>
      <c r="J17" s="39">
        <v>3</v>
      </c>
      <c r="K17" s="40">
        <v>4</v>
      </c>
      <c r="L17" s="40">
        <v>5</v>
      </c>
      <c r="M17" s="34" t="s">
        <v>442</v>
      </c>
      <c r="N17" s="41" t="s">
        <v>218</v>
      </c>
      <c r="O17" s="17"/>
      <c r="P17" s="13"/>
      <c r="Q17" s="21"/>
      <c r="R17" s="22"/>
      <c r="S17" s="22"/>
      <c r="T17" s="22"/>
      <c r="U17" s="22"/>
      <c r="V17" s="22"/>
    </row>
    <row r="18" spans="1:22" s="4" customFormat="1" ht="12">
      <c r="A18" s="189" t="s">
        <v>544</v>
      </c>
      <c r="B18" s="190"/>
      <c r="C18" s="190"/>
      <c r="D18" s="190"/>
      <c r="E18" s="190"/>
      <c r="F18" s="190"/>
      <c r="G18" s="190"/>
      <c r="H18" s="190"/>
      <c r="I18" s="191"/>
      <c r="J18" s="192"/>
      <c r="K18" s="193"/>
      <c r="L18" s="193"/>
      <c r="M18" s="193"/>
      <c r="N18" s="194"/>
      <c r="O18" s="134"/>
      <c r="P18" s="13"/>
      <c r="Q18" s="21"/>
      <c r="R18" s="22"/>
      <c r="S18" s="22"/>
      <c r="T18" s="22"/>
      <c r="U18" s="22"/>
      <c r="V18" s="22"/>
    </row>
    <row r="19" spans="1:22" s="4" customFormat="1" ht="12">
      <c r="A19" s="103" t="s">
        <v>42</v>
      </c>
      <c r="B19" s="86"/>
      <c r="C19" s="86"/>
      <c r="D19" s="86"/>
      <c r="E19" s="86"/>
      <c r="F19" s="86"/>
      <c r="G19" s="86"/>
      <c r="H19" s="86"/>
      <c r="I19" s="48" t="s">
        <v>62</v>
      </c>
      <c r="J19" s="43" t="s">
        <v>431</v>
      </c>
      <c r="K19" s="164">
        <f>K20+K23+K26+K29+K32+K35+K44+K47</f>
        <v>8082145.85</v>
      </c>
      <c r="L19" s="164">
        <f>L20+L23+L26+L29+L32+L35+L44+L47</f>
        <v>21321612.84</v>
      </c>
      <c r="M19" s="164">
        <f>M20+M23+M26+M29+M32+M35+M44+M47</f>
        <v>1654905.86</v>
      </c>
      <c r="N19" s="165">
        <f>K19+L19+M19</f>
        <v>31058664.55</v>
      </c>
      <c r="O19" s="134"/>
      <c r="P19" s="13"/>
      <c r="Q19" s="21"/>
      <c r="R19" s="22"/>
      <c r="S19" s="22"/>
      <c r="T19" s="22"/>
      <c r="U19" s="22"/>
      <c r="V19" s="22"/>
    </row>
    <row r="20" spans="1:22" s="4" customFormat="1" ht="12">
      <c r="A20" s="87" t="s">
        <v>340</v>
      </c>
      <c r="B20" s="87"/>
      <c r="C20" s="87"/>
      <c r="D20" s="87"/>
      <c r="E20" s="87"/>
      <c r="F20" s="87"/>
      <c r="G20" s="87"/>
      <c r="H20" s="87"/>
      <c r="I20" s="42" t="s">
        <v>598</v>
      </c>
      <c r="J20" s="43" t="s">
        <v>723</v>
      </c>
      <c r="K20" s="64">
        <f>SUM(K21:K22)</f>
        <v>0</v>
      </c>
      <c r="L20" s="64">
        <f>SUM(L21:L22)</f>
        <v>0</v>
      </c>
      <c r="M20" s="64">
        <f>SUM(M21:M22)</f>
        <v>0</v>
      </c>
      <c r="N20" s="130">
        <f>K20+L20+M20</f>
        <v>0</v>
      </c>
      <c r="O20" s="134"/>
      <c r="P20" s="21"/>
      <c r="Q20" s="21"/>
      <c r="R20" s="22"/>
      <c r="S20" s="22"/>
      <c r="T20" s="22"/>
      <c r="U20" s="22"/>
      <c r="V20" s="22"/>
    </row>
    <row r="21" spans="1:22" s="4" customFormat="1" ht="12">
      <c r="A21" s="105" t="s">
        <v>679</v>
      </c>
      <c r="B21" s="91"/>
      <c r="C21" s="91"/>
      <c r="D21" s="91"/>
      <c r="E21" s="91"/>
      <c r="F21" s="91"/>
      <c r="G21" s="91"/>
      <c r="H21" s="91"/>
      <c r="I21" s="44"/>
      <c r="J21" s="47"/>
      <c r="K21" s="67"/>
      <c r="L21" s="68"/>
      <c r="M21" s="69"/>
      <c r="N21" s="131"/>
      <c r="O21" s="134"/>
      <c r="P21" s="21"/>
      <c r="Q21" s="21"/>
      <c r="R21" s="22"/>
      <c r="S21" s="22"/>
      <c r="T21" s="22"/>
      <c r="U21" s="22"/>
      <c r="V21" s="22"/>
    </row>
    <row r="22" spans="1:22" s="4" customFormat="1" ht="12">
      <c r="A22" s="204"/>
      <c r="B22" s="205"/>
      <c r="C22" s="205"/>
      <c r="D22" s="205"/>
      <c r="E22" s="205"/>
      <c r="F22" s="205"/>
      <c r="G22" s="205"/>
      <c r="H22" s="205"/>
      <c r="I22" s="48"/>
      <c r="J22" s="43"/>
      <c r="K22" s="65"/>
      <c r="L22" s="65"/>
      <c r="M22" s="66"/>
      <c r="N22" s="130">
        <f>K22+L22+M22</f>
        <v>0</v>
      </c>
      <c r="O22" s="134"/>
      <c r="P22" s="21"/>
      <c r="Q22" s="21"/>
      <c r="R22" s="22"/>
      <c r="S22" s="22"/>
      <c r="T22" s="22"/>
      <c r="U22" s="22"/>
      <c r="V22" s="22"/>
    </row>
    <row r="23" spans="1:22" s="4" customFormat="1" ht="12">
      <c r="A23" s="87" t="s">
        <v>458</v>
      </c>
      <c r="B23" s="87"/>
      <c r="C23" s="87"/>
      <c r="D23" s="87"/>
      <c r="E23" s="87"/>
      <c r="F23" s="87"/>
      <c r="G23" s="87"/>
      <c r="H23" s="87"/>
      <c r="I23" s="42" t="s">
        <v>9</v>
      </c>
      <c r="J23" s="43" t="s">
        <v>480</v>
      </c>
      <c r="K23" s="64">
        <f>SUM(K24:K25)</f>
        <v>0</v>
      </c>
      <c r="L23" s="64">
        <f>SUM(L24:L25)</f>
        <v>21206159.81</v>
      </c>
      <c r="M23" s="64">
        <f>SUM(M24:M25)</f>
        <v>1653427.4</v>
      </c>
      <c r="N23" s="130">
        <f>K23+L23+M23</f>
        <v>22859587.21</v>
      </c>
      <c r="O23" s="134"/>
      <c r="P23" s="13"/>
      <c r="Q23" s="21"/>
      <c r="R23" s="22"/>
      <c r="S23" s="22"/>
      <c r="T23" s="22"/>
      <c r="U23" s="22"/>
      <c r="V23" s="22"/>
    </row>
    <row r="24" spans="1:22" s="4" customFormat="1" ht="12">
      <c r="A24" s="105" t="s">
        <v>679</v>
      </c>
      <c r="B24" s="91"/>
      <c r="C24" s="91"/>
      <c r="D24" s="91"/>
      <c r="E24" s="91"/>
      <c r="F24" s="91"/>
      <c r="G24" s="91"/>
      <c r="H24" s="91"/>
      <c r="I24" s="44"/>
      <c r="J24" s="47"/>
      <c r="K24" s="67"/>
      <c r="L24" s="68"/>
      <c r="M24" s="69"/>
      <c r="N24" s="131"/>
      <c r="O24" s="134"/>
      <c r="P24" s="21"/>
      <c r="Q24" s="21"/>
      <c r="R24" s="22"/>
      <c r="S24" s="22"/>
      <c r="T24" s="22"/>
      <c r="U24" s="22"/>
      <c r="V24" s="22"/>
    </row>
    <row r="25" spans="1:22" s="4" customFormat="1" ht="12">
      <c r="A25" s="204" t="s">
        <v>543</v>
      </c>
      <c r="B25" s="87"/>
      <c r="C25" s="87"/>
      <c r="D25" s="87"/>
      <c r="E25" s="87"/>
      <c r="F25" s="87"/>
      <c r="G25" s="87"/>
      <c r="H25" s="87"/>
      <c r="I25" s="48" t="s">
        <v>9</v>
      </c>
      <c r="J25" s="43" t="s">
        <v>255</v>
      </c>
      <c r="K25" s="65">
        <v>0</v>
      </c>
      <c r="L25" s="65">
        <v>21206159.81</v>
      </c>
      <c r="M25" s="66">
        <v>1653427.4</v>
      </c>
      <c r="N25" s="130">
        <f>K25+L25+M25</f>
        <v>22859587.21</v>
      </c>
      <c r="O25" s="134"/>
      <c r="P25" s="21"/>
      <c r="Q25" s="21"/>
      <c r="R25" s="22"/>
      <c r="S25" s="22"/>
      <c r="T25" s="22"/>
      <c r="U25" s="22"/>
      <c r="V25" s="22"/>
    </row>
    <row r="26" spans="1:22" s="4" customFormat="1" ht="12">
      <c r="A26" s="87" t="s">
        <v>507</v>
      </c>
      <c r="B26" s="87"/>
      <c r="C26" s="87"/>
      <c r="D26" s="87"/>
      <c r="E26" s="87"/>
      <c r="F26" s="87"/>
      <c r="G26" s="87"/>
      <c r="H26" s="87"/>
      <c r="I26" s="42" t="s">
        <v>270</v>
      </c>
      <c r="J26" s="43" t="s">
        <v>204</v>
      </c>
      <c r="K26" s="64">
        <f>SUM(K27:K28)</f>
        <v>0</v>
      </c>
      <c r="L26" s="64">
        <f>SUM(L27:L28)</f>
        <v>0</v>
      </c>
      <c r="M26" s="64">
        <f>SUM(M27:M28)</f>
        <v>0</v>
      </c>
      <c r="N26" s="130">
        <f>K26+L26+M26</f>
        <v>0</v>
      </c>
      <c r="O26" s="134"/>
      <c r="P26" s="13"/>
      <c r="Q26" s="21"/>
      <c r="R26" s="22"/>
      <c r="S26" s="22"/>
      <c r="T26" s="22"/>
      <c r="U26" s="22"/>
      <c r="V26" s="22"/>
    </row>
    <row r="27" spans="1:22" s="4" customFormat="1" ht="12">
      <c r="A27" s="105" t="s">
        <v>679</v>
      </c>
      <c r="B27" s="91"/>
      <c r="C27" s="91"/>
      <c r="D27" s="91"/>
      <c r="E27" s="91"/>
      <c r="F27" s="91"/>
      <c r="G27" s="91"/>
      <c r="H27" s="91"/>
      <c r="I27" s="44"/>
      <c r="J27" s="47"/>
      <c r="K27" s="67"/>
      <c r="L27" s="68"/>
      <c r="M27" s="69"/>
      <c r="N27" s="131"/>
      <c r="O27" s="134"/>
      <c r="P27" s="21"/>
      <c r="Q27" s="21"/>
      <c r="R27" s="22"/>
      <c r="S27" s="22"/>
      <c r="T27" s="22"/>
      <c r="U27" s="22"/>
      <c r="V27" s="22"/>
    </row>
    <row r="28" spans="1:22" s="4" customFormat="1" ht="12">
      <c r="A28" s="204"/>
      <c r="B28" s="87"/>
      <c r="C28" s="87"/>
      <c r="D28" s="87"/>
      <c r="E28" s="87"/>
      <c r="F28" s="87"/>
      <c r="G28" s="87"/>
      <c r="H28" s="87"/>
      <c r="I28" s="48"/>
      <c r="J28" s="43"/>
      <c r="K28" s="65"/>
      <c r="L28" s="65"/>
      <c r="M28" s="66"/>
      <c r="N28" s="130">
        <f>K28+L28+M28</f>
        <v>0</v>
      </c>
      <c r="O28" s="134"/>
      <c r="P28" s="21"/>
      <c r="Q28" s="21"/>
      <c r="R28" s="22"/>
      <c r="S28" s="22"/>
      <c r="T28" s="22"/>
      <c r="U28" s="22"/>
      <c r="V28" s="22"/>
    </row>
    <row r="29" spans="1:22" s="4" customFormat="1" ht="12">
      <c r="A29" s="87" t="s">
        <v>430</v>
      </c>
      <c r="B29" s="87"/>
      <c r="C29" s="87"/>
      <c r="D29" s="87"/>
      <c r="E29" s="87"/>
      <c r="F29" s="87"/>
      <c r="G29" s="87"/>
      <c r="H29" s="87"/>
      <c r="I29" s="42" t="s">
        <v>547</v>
      </c>
      <c r="J29" s="43" t="s">
        <v>366</v>
      </c>
      <c r="K29" s="64">
        <f>SUM(K30:K31)</f>
        <v>8082145.85</v>
      </c>
      <c r="L29" s="64">
        <f>SUM(L30:L31)</f>
        <v>0</v>
      </c>
      <c r="M29" s="64">
        <f>SUM(M30:M31)</f>
        <v>0</v>
      </c>
      <c r="N29" s="130">
        <f>K29+L29+M29</f>
        <v>8082145.85</v>
      </c>
      <c r="O29" s="134"/>
      <c r="P29" s="13"/>
      <c r="Q29" s="21"/>
      <c r="R29" s="22"/>
      <c r="S29" s="22"/>
      <c r="T29" s="22"/>
      <c r="U29" s="22"/>
      <c r="V29" s="22"/>
    </row>
    <row r="30" spans="1:22" s="4" customFormat="1" ht="12">
      <c r="A30" s="105" t="s">
        <v>679</v>
      </c>
      <c r="B30" s="91"/>
      <c r="C30" s="91"/>
      <c r="D30" s="91"/>
      <c r="E30" s="91"/>
      <c r="F30" s="91"/>
      <c r="G30" s="91"/>
      <c r="H30" s="91"/>
      <c r="I30" s="44"/>
      <c r="J30" s="47"/>
      <c r="K30" s="67"/>
      <c r="L30" s="68"/>
      <c r="M30" s="69"/>
      <c r="N30" s="131"/>
      <c r="O30" s="134"/>
      <c r="P30" s="21"/>
      <c r="Q30" s="21"/>
      <c r="R30" s="22"/>
      <c r="S30" s="22"/>
      <c r="T30" s="22"/>
      <c r="U30" s="22"/>
      <c r="V30" s="22"/>
    </row>
    <row r="31" spans="1:22" s="4" customFormat="1" ht="12">
      <c r="A31" s="204" t="s">
        <v>818</v>
      </c>
      <c r="B31" s="87"/>
      <c r="C31" s="87"/>
      <c r="D31" s="87"/>
      <c r="E31" s="87"/>
      <c r="F31" s="87"/>
      <c r="G31" s="87"/>
      <c r="H31" s="87"/>
      <c r="I31" s="48" t="s">
        <v>547</v>
      </c>
      <c r="J31" s="43" t="s">
        <v>769</v>
      </c>
      <c r="K31" s="65">
        <v>8082145.85</v>
      </c>
      <c r="L31" s="65">
        <v>0</v>
      </c>
      <c r="M31" s="66">
        <v>0</v>
      </c>
      <c r="N31" s="130">
        <f>K31+L31+M31</f>
        <v>8082145.85</v>
      </c>
      <c r="O31" s="134"/>
      <c r="P31" s="21"/>
      <c r="Q31" s="21"/>
      <c r="R31" s="22"/>
      <c r="S31" s="22"/>
      <c r="T31" s="22"/>
      <c r="U31" s="22"/>
      <c r="V31" s="22"/>
    </row>
    <row r="32" spans="1:22" s="4" customFormat="1" ht="12">
      <c r="A32" s="87" t="s">
        <v>234</v>
      </c>
      <c r="B32" s="87"/>
      <c r="C32" s="87"/>
      <c r="D32" s="87"/>
      <c r="E32" s="87"/>
      <c r="F32" s="87"/>
      <c r="G32" s="87"/>
      <c r="H32" s="87"/>
      <c r="I32" s="42" t="s">
        <v>783</v>
      </c>
      <c r="J32" s="43" t="s">
        <v>535</v>
      </c>
      <c r="K32" s="64">
        <f>SUM(K33:K34)</f>
        <v>0</v>
      </c>
      <c r="L32" s="64">
        <f>SUM(L33:L34)</f>
        <v>0</v>
      </c>
      <c r="M32" s="64">
        <f>SUM(M33:M34)</f>
        <v>0</v>
      </c>
      <c r="N32" s="130">
        <f>K32+L32+M32</f>
        <v>0</v>
      </c>
      <c r="O32" s="134"/>
      <c r="P32" s="13"/>
      <c r="Q32" s="21"/>
      <c r="R32" s="22"/>
      <c r="S32" s="22"/>
      <c r="T32" s="22"/>
      <c r="U32" s="22"/>
      <c r="V32" s="22"/>
    </row>
    <row r="33" spans="1:22" s="4" customFormat="1" ht="12">
      <c r="A33" s="105" t="s">
        <v>679</v>
      </c>
      <c r="B33" s="91"/>
      <c r="C33" s="91"/>
      <c r="D33" s="91"/>
      <c r="E33" s="91"/>
      <c r="F33" s="91"/>
      <c r="G33" s="91"/>
      <c r="H33" s="91"/>
      <c r="I33" s="44"/>
      <c r="J33" s="47"/>
      <c r="K33" s="67"/>
      <c r="L33" s="68"/>
      <c r="M33" s="69"/>
      <c r="N33" s="131"/>
      <c r="O33" s="134"/>
      <c r="P33" s="21"/>
      <c r="Q33" s="21"/>
      <c r="R33" s="22"/>
      <c r="S33" s="22"/>
      <c r="T33" s="22"/>
      <c r="U33" s="22"/>
      <c r="V33" s="22"/>
    </row>
    <row r="34" spans="1:22" s="4" customFormat="1" ht="12">
      <c r="A34" s="204"/>
      <c r="B34" s="87"/>
      <c r="C34" s="87"/>
      <c r="D34" s="87"/>
      <c r="E34" s="87"/>
      <c r="F34" s="87"/>
      <c r="G34" s="87"/>
      <c r="H34" s="87"/>
      <c r="I34" s="48"/>
      <c r="J34" s="43"/>
      <c r="K34" s="65"/>
      <c r="L34" s="65"/>
      <c r="M34" s="66"/>
      <c r="N34" s="130">
        <f>K34+L34+M34</f>
        <v>0</v>
      </c>
      <c r="O34" s="134"/>
      <c r="P34" s="21"/>
      <c r="Q34" s="21"/>
      <c r="R34" s="22"/>
      <c r="S34" s="22"/>
      <c r="T34" s="22"/>
      <c r="U34" s="22"/>
      <c r="V34" s="22"/>
    </row>
    <row r="35" spans="1:22" s="4" customFormat="1" ht="12">
      <c r="A35" s="87" t="s">
        <v>463</v>
      </c>
      <c r="B35" s="87"/>
      <c r="C35" s="87"/>
      <c r="D35" s="87"/>
      <c r="E35" s="87"/>
      <c r="F35" s="87"/>
      <c r="G35" s="87"/>
      <c r="H35" s="87"/>
      <c r="I35" s="42" t="s">
        <v>489</v>
      </c>
      <c r="J35" s="43" t="s">
        <v>682</v>
      </c>
      <c r="K35" s="64">
        <f>SUM(K36:K37)</f>
        <v>0</v>
      </c>
      <c r="L35" s="64">
        <f>SUM(L36:L37)</f>
        <v>0</v>
      </c>
      <c r="M35" s="64">
        <f>SUM(M36:M37)</f>
        <v>0</v>
      </c>
      <c r="N35" s="132">
        <f>K35+L35+M35</f>
        <v>0</v>
      </c>
      <c r="O35" s="134"/>
      <c r="P35" s="13"/>
      <c r="Q35" s="21"/>
      <c r="R35" s="22"/>
      <c r="S35" s="22"/>
      <c r="T35" s="22"/>
      <c r="U35" s="22"/>
      <c r="V35" s="22"/>
    </row>
    <row r="36" spans="1:22" s="4" customFormat="1" ht="12">
      <c r="A36" s="105" t="s">
        <v>679</v>
      </c>
      <c r="B36" s="91"/>
      <c r="C36" s="91"/>
      <c r="D36" s="91"/>
      <c r="E36" s="91"/>
      <c r="F36" s="91"/>
      <c r="G36" s="91"/>
      <c r="H36" s="91"/>
      <c r="I36" s="44"/>
      <c r="J36" s="47"/>
      <c r="K36" s="67"/>
      <c r="L36" s="68"/>
      <c r="M36" s="69"/>
      <c r="N36" s="131"/>
      <c r="O36" s="134"/>
      <c r="P36" s="21"/>
      <c r="Q36" s="21"/>
      <c r="R36" s="22"/>
      <c r="S36" s="22"/>
      <c r="T36" s="22"/>
      <c r="U36" s="22"/>
      <c r="V36" s="22"/>
    </row>
    <row r="37" spans="1:22" s="4" customFormat="1" ht="12">
      <c r="A37" s="204"/>
      <c r="B37" s="87"/>
      <c r="C37" s="87"/>
      <c r="D37" s="87"/>
      <c r="E37" s="87"/>
      <c r="F37" s="87"/>
      <c r="G37" s="87"/>
      <c r="H37" s="87"/>
      <c r="I37" s="48"/>
      <c r="J37" s="43"/>
      <c r="K37" s="65"/>
      <c r="L37" s="65"/>
      <c r="M37" s="66"/>
      <c r="N37" s="130">
        <f>K37+L37+M37</f>
        <v>0</v>
      </c>
      <c r="O37" s="134"/>
      <c r="P37" s="21"/>
      <c r="Q37" s="21"/>
      <c r="R37" s="22"/>
      <c r="S37" s="22"/>
      <c r="T37" s="22"/>
      <c r="U37" s="22"/>
      <c r="V37" s="22"/>
    </row>
    <row r="38" spans="1:22" s="4" customFormat="1" ht="0.75" customHeight="1">
      <c r="A38" s="158"/>
      <c r="B38" s="158"/>
      <c r="C38" s="158"/>
      <c r="D38" s="158"/>
      <c r="E38" s="158"/>
      <c r="F38" s="158"/>
      <c r="G38" s="158"/>
      <c r="H38" s="159"/>
      <c r="I38" s="54"/>
      <c r="J38" s="61"/>
      <c r="K38" s="73"/>
      <c r="L38" s="73"/>
      <c r="M38" s="72"/>
      <c r="N38" s="135"/>
      <c r="O38" s="134"/>
      <c r="P38" s="13"/>
      <c r="Q38" s="21"/>
      <c r="R38" s="22"/>
      <c r="S38" s="22"/>
      <c r="T38" s="22"/>
      <c r="U38" s="22"/>
      <c r="V38" s="22"/>
    </row>
    <row r="39" spans="1:22" s="4" customFormat="1" ht="11.25">
      <c r="A39" s="62" t="s">
        <v>5</v>
      </c>
      <c r="B39" s="62"/>
      <c r="C39" s="62"/>
      <c r="D39" s="62"/>
      <c r="E39" s="62"/>
      <c r="F39" s="62"/>
      <c r="G39" s="62"/>
      <c r="H39" s="62"/>
      <c r="I39" s="18"/>
      <c r="J39" s="18"/>
      <c r="K39" s="160"/>
      <c r="L39" s="160"/>
      <c r="M39" s="160"/>
      <c r="N39" s="170" t="s">
        <v>500</v>
      </c>
      <c r="O39" s="161"/>
      <c r="P39" s="13"/>
      <c r="Q39" s="21"/>
      <c r="R39" s="22"/>
      <c r="S39" s="22"/>
      <c r="T39" s="22"/>
      <c r="U39" s="22"/>
      <c r="V39" s="22"/>
    </row>
    <row r="40" spans="1:22" s="4" customFormat="1" ht="12" customHeight="1">
      <c r="A40" s="100"/>
      <c r="B40" s="100"/>
      <c r="C40" s="100"/>
      <c r="D40" s="100"/>
      <c r="E40" s="100"/>
      <c r="F40" s="100"/>
      <c r="G40" s="100"/>
      <c r="H40" s="32"/>
      <c r="I40" s="33" t="s">
        <v>201</v>
      </c>
      <c r="J40" s="74" t="s">
        <v>201</v>
      </c>
      <c r="K40" s="9" t="s">
        <v>794</v>
      </c>
      <c r="L40" s="9" t="s">
        <v>164</v>
      </c>
      <c r="M40" s="34" t="s">
        <v>86</v>
      </c>
      <c r="N40" s="35"/>
      <c r="O40" s="161"/>
      <c r="P40" s="13"/>
      <c r="Q40" s="21"/>
      <c r="R40" s="22"/>
      <c r="S40" s="22"/>
      <c r="T40" s="22"/>
      <c r="U40" s="22"/>
      <c r="V40" s="22"/>
    </row>
    <row r="41" spans="1:22" s="4" customFormat="1" ht="12" customHeight="1">
      <c r="A41" s="15" t="s">
        <v>536</v>
      </c>
      <c r="B41" s="15"/>
      <c r="C41" s="15"/>
      <c r="D41" s="15"/>
      <c r="E41" s="15"/>
      <c r="F41" s="15"/>
      <c r="G41" s="15"/>
      <c r="H41" s="102"/>
      <c r="I41" s="36" t="s">
        <v>640</v>
      </c>
      <c r="J41" s="75" t="s">
        <v>573</v>
      </c>
      <c r="K41" s="8" t="s">
        <v>180</v>
      </c>
      <c r="L41" s="8" t="s">
        <v>235</v>
      </c>
      <c r="M41" s="37" t="s">
        <v>285</v>
      </c>
      <c r="N41" s="38" t="s">
        <v>698</v>
      </c>
      <c r="O41" s="161"/>
      <c r="P41" s="13"/>
      <c r="Q41" s="21"/>
      <c r="R41" s="22"/>
      <c r="S41" s="22"/>
      <c r="T41" s="22"/>
      <c r="U41" s="22"/>
      <c r="V41" s="22"/>
    </row>
    <row r="42" spans="1:22" s="4" customFormat="1" ht="12" customHeight="1">
      <c r="A42" s="94"/>
      <c r="B42" s="94"/>
      <c r="C42" s="94"/>
      <c r="D42" s="94"/>
      <c r="E42" s="94"/>
      <c r="F42" s="94"/>
      <c r="G42" s="94"/>
      <c r="H42" s="101"/>
      <c r="I42" s="36" t="s">
        <v>108</v>
      </c>
      <c r="J42" s="76" t="s">
        <v>739</v>
      </c>
      <c r="K42" s="10" t="s">
        <v>256</v>
      </c>
      <c r="L42" s="8" t="s">
        <v>186</v>
      </c>
      <c r="M42" s="37" t="s">
        <v>373</v>
      </c>
      <c r="N42" s="38"/>
      <c r="O42" s="161"/>
      <c r="P42" s="13"/>
      <c r="Q42" s="21"/>
      <c r="R42" s="22"/>
      <c r="S42" s="22"/>
      <c r="T42" s="22"/>
      <c r="U42" s="22"/>
      <c r="V42" s="22"/>
    </row>
    <row r="43" spans="1:22" s="4" customFormat="1" ht="12" customHeight="1">
      <c r="A43" s="98">
        <v>1</v>
      </c>
      <c r="B43" s="98"/>
      <c r="C43" s="98"/>
      <c r="D43" s="98"/>
      <c r="E43" s="98"/>
      <c r="F43" s="98"/>
      <c r="G43" s="98"/>
      <c r="H43" s="99"/>
      <c r="I43" s="56">
        <v>2</v>
      </c>
      <c r="J43" s="56">
        <v>3</v>
      </c>
      <c r="K43" s="57">
        <v>4</v>
      </c>
      <c r="L43" s="57">
        <v>5</v>
      </c>
      <c r="M43" s="58" t="s">
        <v>442</v>
      </c>
      <c r="N43" s="41" t="s">
        <v>218</v>
      </c>
      <c r="O43" s="161"/>
      <c r="P43" s="13"/>
      <c r="Q43" s="21"/>
      <c r="R43" s="22"/>
      <c r="S43" s="22"/>
      <c r="T43" s="22"/>
      <c r="U43" s="22"/>
      <c r="V43" s="22"/>
    </row>
    <row r="44" spans="1:22" s="4" customFormat="1" ht="13.5" customHeight="1">
      <c r="A44" s="87" t="s">
        <v>100</v>
      </c>
      <c r="B44" s="87"/>
      <c r="C44" s="87"/>
      <c r="D44" s="87"/>
      <c r="E44" s="87"/>
      <c r="F44" s="87"/>
      <c r="G44" s="87"/>
      <c r="H44" s="162"/>
      <c r="I44" s="48" t="s">
        <v>431</v>
      </c>
      <c r="J44" s="43" t="s">
        <v>823</v>
      </c>
      <c r="K44" s="64">
        <f>SUM(K45:K46)</f>
        <v>0</v>
      </c>
      <c r="L44" s="64">
        <f>SUM(L45:L46)</f>
        <v>0</v>
      </c>
      <c r="M44" s="64">
        <f>SUM(M45:M46)</f>
        <v>0</v>
      </c>
      <c r="N44" s="132">
        <f>K44+L44+M44</f>
        <v>0</v>
      </c>
      <c r="O44" s="134"/>
      <c r="P44" s="13"/>
      <c r="Q44" s="21"/>
      <c r="R44" s="22"/>
      <c r="S44" s="22"/>
      <c r="T44" s="22"/>
      <c r="U44" s="22"/>
      <c r="V44" s="22"/>
    </row>
    <row r="45" spans="1:22" s="4" customFormat="1" ht="12">
      <c r="A45" s="105" t="s">
        <v>679</v>
      </c>
      <c r="B45" s="91"/>
      <c r="C45" s="91"/>
      <c r="D45" s="91"/>
      <c r="E45" s="91"/>
      <c r="F45" s="91"/>
      <c r="G45" s="91"/>
      <c r="H45" s="91"/>
      <c r="I45" s="44"/>
      <c r="J45" s="47"/>
      <c r="K45" s="67"/>
      <c r="L45" s="68"/>
      <c r="M45" s="69"/>
      <c r="N45" s="131"/>
      <c r="O45" s="134"/>
      <c r="P45" s="21"/>
      <c r="Q45" s="21"/>
      <c r="R45" s="22"/>
      <c r="S45" s="22"/>
      <c r="T45" s="22"/>
      <c r="U45" s="22"/>
      <c r="V45" s="22"/>
    </row>
    <row r="46" spans="1:22" s="4" customFormat="1" ht="12">
      <c r="A46" s="204"/>
      <c r="B46" s="87"/>
      <c r="C46" s="87"/>
      <c r="D46" s="87"/>
      <c r="E46" s="87"/>
      <c r="F46" s="87"/>
      <c r="G46" s="87"/>
      <c r="H46" s="87"/>
      <c r="I46" s="48"/>
      <c r="J46" s="43"/>
      <c r="K46" s="65"/>
      <c r="L46" s="65"/>
      <c r="M46" s="66"/>
      <c r="N46" s="130">
        <f>K46+L46+M46</f>
        <v>0</v>
      </c>
      <c r="O46" s="134"/>
      <c r="P46" s="21"/>
      <c r="Q46" s="21"/>
      <c r="R46" s="22"/>
      <c r="S46" s="22"/>
      <c r="T46" s="22"/>
      <c r="U46" s="22"/>
      <c r="V46" s="22"/>
    </row>
    <row r="47" spans="1:22" s="4" customFormat="1" ht="12">
      <c r="A47" s="87" t="s">
        <v>67</v>
      </c>
      <c r="B47" s="87"/>
      <c r="C47" s="87"/>
      <c r="D47" s="87"/>
      <c r="E47" s="87"/>
      <c r="F47" s="87"/>
      <c r="G47" s="87"/>
      <c r="H47" s="87"/>
      <c r="I47" s="42" t="s">
        <v>140</v>
      </c>
      <c r="J47" s="43" t="s">
        <v>591</v>
      </c>
      <c r="K47" s="64">
        <f>SUM(K48:K50)</f>
        <v>0</v>
      </c>
      <c r="L47" s="64">
        <f>SUM(L48:L50)</f>
        <v>115453.03</v>
      </c>
      <c r="M47" s="64">
        <f>SUM(M48:M50)</f>
        <v>1478.46</v>
      </c>
      <c r="N47" s="132">
        <f>K47+L47+M47</f>
        <v>116931.49</v>
      </c>
      <c r="O47" s="134"/>
      <c r="P47" s="13"/>
      <c r="Q47" s="21"/>
      <c r="R47" s="22"/>
      <c r="S47" s="22"/>
      <c r="T47" s="22"/>
      <c r="U47" s="22"/>
      <c r="V47" s="22"/>
    </row>
    <row r="48" spans="1:22" s="4" customFormat="1" ht="12">
      <c r="A48" s="105" t="s">
        <v>679</v>
      </c>
      <c r="B48" s="91"/>
      <c r="C48" s="91"/>
      <c r="D48" s="91"/>
      <c r="E48" s="91"/>
      <c r="F48" s="91"/>
      <c r="G48" s="91"/>
      <c r="H48" s="91"/>
      <c r="I48" s="44"/>
      <c r="J48" s="47"/>
      <c r="K48" s="67"/>
      <c r="L48" s="68"/>
      <c r="M48" s="69"/>
      <c r="N48" s="131"/>
      <c r="O48" s="134"/>
      <c r="P48" s="21"/>
      <c r="Q48" s="21"/>
      <c r="R48" s="22"/>
      <c r="S48" s="22"/>
      <c r="T48" s="22"/>
      <c r="U48" s="22"/>
      <c r="V48" s="22"/>
    </row>
    <row r="49" spans="1:22" s="4" customFormat="1" ht="12">
      <c r="A49" s="204" t="s">
        <v>558</v>
      </c>
      <c r="B49" s="87"/>
      <c r="C49" s="87"/>
      <c r="D49" s="87"/>
      <c r="E49" s="87"/>
      <c r="F49" s="87"/>
      <c r="G49" s="87"/>
      <c r="H49" s="87"/>
      <c r="I49" s="48" t="s">
        <v>140</v>
      </c>
      <c r="J49" s="43" t="s">
        <v>771</v>
      </c>
      <c r="K49" s="65">
        <v>0</v>
      </c>
      <c r="L49" s="65">
        <v>0</v>
      </c>
      <c r="M49" s="66">
        <v>1478.46</v>
      </c>
      <c r="N49" s="130">
        <f>K49+L49+M49</f>
        <v>1478.46</v>
      </c>
      <c r="O49" s="134"/>
      <c r="P49" s="21"/>
      <c r="Q49" s="21"/>
      <c r="R49" s="22"/>
      <c r="S49" s="22"/>
      <c r="T49" s="22"/>
      <c r="U49" s="22"/>
      <c r="V49" s="22"/>
    </row>
    <row r="50" spans="1:22" s="4" customFormat="1" ht="12">
      <c r="A50" s="204" t="s">
        <v>703</v>
      </c>
      <c r="B50" s="87"/>
      <c r="C50" s="87"/>
      <c r="D50" s="87"/>
      <c r="E50" s="87"/>
      <c r="F50" s="87"/>
      <c r="G50" s="87"/>
      <c r="H50" s="87"/>
      <c r="I50" s="48" t="s">
        <v>140</v>
      </c>
      <c r="J50" s="43" t="s">
        <v>365</v>
      </c>
      <c r="K50" s="65">
        <v>0</v>
      </c>
      <c r="L50" s="65">
        <v>115453.03</v>
      </c>
      <c r="M50" s="66">
        <v>0</v>
      </c>
      <c r="N50" s="130">
        <f>K50+L50+M50</f>
        <v>115453.03</v>
      </c>
      <c r="O50" s="134"/>
      <c r="P50" s="21"/>
      <c r="Q50" s="21"/>
      <c r="R50" s="22"/>
      <c r="S50" s="22"/>
      <c r="T50" s="22"/>
      <c r="U50" s="22"/>
      <c r="V50" s="22"/>
    </row>
    <row r="51" spans="1:22" s="4" customFormat="1" ht="12">
      <c r="A51" s="176" t="s">
        <v>312</v>
      </c>
      <c r="B51" s="105"/>
      <c r="C51" s="105"/>
      <c r="D51" s="105"/>
      <c r="E51" s="105"/>
      <c r="F51" s="105"/>
      <c r="G51" s="105"/>
      <c r="H51" s="92"/>
      <c r="I51" s="44"/>
      <c r="J51" s="45"/>
      <c r="K51" s="70"/>
      <c r="L51" s="70"/>
      <c r="M51" s="70"/>
      <c r="N51" s="133"/>
      <c r="O51" s="134"/>
      <c r="P51" s="21"/>
      <c r="Q51" s="21"/>
      <c r="R51" s="22"/>
      <c r="S51" s="22"/>
      <c r="T51" s="22"/>
      <c r="U51" s="22"/>
      <c r="V51" s="22"/>
    </row>
    <row r="52" spans="1:22" s="4" customFormat="1" ht="12">
      <c r="A52" s="174" t="s">
        <v>15</v>
      </c>
      <c r="B52" s="174"/>
      <c r="C52" s="174"/>
      <c r="D52" s="174"/>
      <c r="E52" s="174"/>
      <c r="F52" s="174"/>
      <c r="G52" s="174"/>
      <c r="H52" s="175"/>
      <c r="I52" s="48" t="s">
        <v>366</v>
      </c>
      <c r="J52" s="50" t="s">
        <v>185</v>
      </c>
      <c r="K52" s="164">
        <f>K53+K57+K63+K66+K69+K72+K75+K79+K88</f>
        <v>8061020.85</v>
      </c>
      <c r="L52" s="164">
        <f>L53+L57+L63+L66+L69+L72+L75+L79+L88</f>
        <v>21321612.84</v>
      </c>
      <c r="M52" s="164">
        <f>M53+M57+M63+M66+M69+M72+M75+M79+M88</f>
        <v>1656521.44</v>
      </c>
      <c r="N52" s="165">
        <f>K52+L52+M52</f>
        <v>31039155.13</v>
      </c>
      <c r="O52" s="134"/>
      <c r="P52" s="13"/>
      <c r="Q52" s="21"/>
      <c r="R52" s="22"/>
      <c r="S52" s="22"/>
      <c r="T52" s="22"/>
      <c r="U52" s="22"/>
      <c r="V52" s="22"/>
    </row>
    <row r="53" spans="1:22" s="4" customFormat="1" ht="12">
      <c r="A53" s="87" t="s">
        <v>382</v>
      </c>
      <c r="B53" s="87"/>
      <c r="C53" s="87"/>
      <c r="D53" s="87"/>
      <c r="E53" s="87"/>
      <c r="F53" s="87"/>
      <c r="G53" s="87"/>
      <c r="H53" s="87"/>
      <c r="I53" s="42" t="s">
        <v>535</v>
      </c>
      <c r="J53" s="49" t="s">
        <v>346</v>
      </c>
      <c r="K53" s="64">
        <f>SUM(K54:K56)</f>
        <v>1736702.31</v>
      </c>
      <c r="L53" s="64">
        <f>SUM(L54:L56)</f>
        <v>19610535.39</v>
      </c>
      <c r="M53" s="64">
        <f>SUM(M54:M56)</f>
        <v>0</v>
      </c>
      <c r="N53" s="130">
        <f>K53+L53+M53</f>
        <v>21347237.7</v>
      </c>
      <c r="O53" s="134"/>
      <c r="P53" s="13"/>
      <c r="Q53" s="21"/>
      <c r="R53" s="22"/>
      <c r="S53" s="22"/>
      <c r="T53" s="22"/>
      <c r="U53" s="22"/>
      <c r="V53" s="22"/>
    </row>
    <row r="54" spans="1:22" s="4" customFormat="1" ht="12">
      <c r="A54" s="105" t="s">
        <v>679</v>
      </c>
      <c r="B54" s="91"/>
      <c r="C54" s="91"/>
      <c r="D54" s="91"/>
      <c r="E54" s="91"/>
      <c r="F54" s="91"/>
      <c r="G54" s="91"/>
      <c r="H54" s="91"/>
      <c r="I54" s="44"/>
      <c r="J54" s="47"/>
      <c r="K54" s="67"/>
      <c r="L54" s="68"/>
      <c r="M54" s="69"/>
      <c r="N54" s="131"/>
      <c r="O54" s="134"/>
      <c r="P54" s="21"/>
      <c r="Q54" s="21"/>
      <c r="R54" s="22"/>
      <c r="S54" s="22"/>
      <c r="T54" s="22"/>
      <c r="U54" s="22"/>
      <c r="V54" s="22"/>
    </row>
    <row r="55" spans="1:22" s="4" customFormat="1" ht="12">
      <c r="A55" s="88" t="s">
        <v>744</v>
      </c>
      <c r="B55" s="87"/>
      <c r="C55" s="87"/>
      <c r="D55" s="87"/>
      <c r="E55" s="87"/>
      <c r="F55" s="87"/>
      <c r="G55" s="87"/>
      <c r="H55" s="87"/>
      <c r="I55" s="48" t="s">
        <v>535</v>
      </c>
      <c r="J55" s="43" t="s">
        <v>572</v>
      </c>
      <c r="K55" s="65">
        <v>1324534.3</v>
      </c>
      <c r="L55" s="65">
        <f>14995719.53-110253.65</f>
        <v>14885465.88</v>
      </c>
      <c r="M55" s="66">
        <v>0</v>
      </c>
      <c r="N55" s="130">
        <f>K55+L55+M55</f>
        <v>16210000.18</v>
      </c>
      <c r="O55" s="134"/>
      <c r="P55" s="21"/>
      <c r="Q55" s="21"/>
      <c r="R55" s="22"/>
      <c r="S55" s="22"/>
      <c r="T55" s="22"/>
      <c r="U55" s="22"/>
      <c r="V55" s="22"/>
    </row>
    <row r="56" spans="1:22" s="4" customFormat="1" ht="12">
      <c r="A56" s="88" t="s">
        <v>494</v>
      </c>
      <c r="B56" s="87"/>
      <c r="C56" s="87"/>
      <c r="D56" s="87"/>
      <c r="E56" s="87"/>
      <c r="F56" s="87"/>
      <c r="G56" s="87"/>
      <c r="H56" s="87"/>
      <c r="I56" s="48" t="s">
        <v>535</v>
      </c>
      <c r="J56" s="43" t="s">
        <v>128</v>
      </c>
      <c r="K56" s="65">
        <v>412168.01</v>
      </c>
      <c r="L56" s="65">
        <v>4725069.51</v>
      </c>
      <c r="M56" s="66">
        <v>0</v>
      </c>
      <c r="N56" s="130">
        <f>K56+L56+M56</f>
        <v>5137237.52</v>
      </c>
      <c r="O56" s="134"/>
      <c r="P56" s="21"/>
      <c r="Q56" s="21"/>
      <c r="R56" s="22"/>
      <c r="S56" s="22"/>
      <c r="T56" s="22"/>
      <c r="U56" s="22"/>
      <c r="V56" s="22"/>
    </row>
    <row r="57" spans="1:22" s="4" customFormat="1" ht="12">
      <c r="A57" s="87" t="s">
        <v>609</v>
      </c>
      <c r="B57" s="87"/>
      <c r="C57" s="87"/>
      <c r="D57" s="87"/>
      <c r="E57" s="87"/>
      <c r="F57" s="87"/>
      <c r="G57" s="87"/>
      <c r="H57" s="87"/>
      <c r="I57" s="42" t="s">
        <v>682</v>
      </c>
      <c r="J57" s="49" t="s">
        <v>513</v>
      </c>
      <c r="K57" s="64">
        <f>SUM(K58:K62)</f>
        <v>4909157.94</v>
      </c>
      <c r="L57" s="64">
        <f>SUM(L58:L62)</f>
        <v>634806.1</v>
      </c>
      <c r="M57" s="64">
        <f>SUM(M58:M62)</f>
        <v>0</v>
      </c>
      <c r="N57" s="130">
        <f>K57+L57+M57</f>
        <v>5543964.04</v>
      </c>
      <c r="O57" s="134"/>
      <c r="P57" s="13"/>
      <c r="Q57" s="21"/>
      <c r="R57" s="22"/>
      <c r="S57" s="22"/>
      <c r="T57" s="22"/>
      <c r="U57" s="22"/>
      <c r="V57" s="22"/>
    </row>
    <row r="58" spans="1:22" s="4" customFormat="1" ht="12">
      <c r="A58" s="105" t="s">
        <v>679</v>
      </c>
      <c r="B58" s="91"/>
      <c r="C58" s="91"/>
      <c r="D58" s="91"/>
      <c r="E58" s="91"/>
      <c r="F58" s="91"/>
      <c r="G58" s="91"/>
      <c r="H58" s="91"/>
      <c r="I58" s="44"/>
      <c r="J58" s="47"/>
      <c r="K58" s="67"/>
      <c r="L58" s="68"/>
      <c r="M58" s="69"/>
      <c r="N58" s="131"/>
      <c r="O58" s="134"/>
      <c r="P58" s="21"/>
      <c r="Q58" s="21"/>
      <c r="R58" s="22"/>
      <c r="S58" s="22"/>
      <c r="T58" s="22"/>
      <c r="U58" s="22"/>
      <c r="V58" s="22"/>
    </row>
    <row r="59" spans="1:22" s="4" customFormat="1" ht="12">
      <c r="A59" s="88" t="s">
        <v>328</v>
      </c>
      <c r="B59" s="87"/>
      <c r="C59" s="87"/>
      <c r="D59" s="87"/>
      <c r="E59" s="87"/>
      <c r="F59" s="87"/>
      <c r="G59" s="87"/>
      <c r="H59" s="87"/>
      <c r="I59" s="48" t="s">
        <v>682</v>
      </c>
      <c r="J59" s="43" t="s">
        <v>295</v>
      </c>
      <c r="K59" s="65">
        <v>0</v>
      </c>
      <c r="L59" s="65">
        <v>25581.53</v>
      </c>
      <c r="M59" s="66">
        <v>0</v>
      </c>
      <c r="N59" s="130">
        <f>K59+L59+M59</f>
        <v>25581.53</v>
      </c>
      <c r="O59" s="134"/>
      <c r="P59" s="21"/>
      <c r="Q59" s="21"/>
      <c r="R59" s="22"/>
      <c r="S59" s="22"/>
      <c r="T59" s="22"/>
      <c r="U59" s="22"/>
      <c r="V59" s="22"/>
    </row>
    <row r="60" spans="1:22" s="4" customFormat="1" ht="12">
      <c r="A60" s="88" t="s">
        <v>625</v>
      </c>
      <c r="B60" s="87"/>
      <c r="C60" s="87"/>
      <c r="D60" s="87"/>
      <c r="E60" s="87"/>
      <c r="F60" s="87"/>
      <c r="G60" s="87"/>
      <c r="H60" s="87"/>
      <c r="I60" s="48" t="s">
        <v>682</v>
      </c>
      <c r="J60" s="43" t="s">
        <v>710</v>
      </c>
      <c r="K60" s="65">
        <f>3583143.61+1318006.33</f>
        <v>4901149.94</v>
      </c>
      <c r="L60" s="65">
        <v>0</v>
      </c>
      <c r="M60" s="66">
        <v>0</v>
      </c>
      <c r="N60" s="130">
        <f>K60+L60+M60</f>
        <v>4901149.94</v>
      </c>
      <c r="O60" s="134"/>
      <c r="P60" s="21"/>
      <c r="Q60" s="21"/>
      <c r="R60" s="22"/>
      <c r="S60" s="22"/>
      <c r="T60" s="22"/>
      <c r="U60" s="22"/>
      <c r="V60" s="22"/>
    </row>
    <row r="61" spans="1:22" s="4" customFormat="1" ht="12">
      <c r="A61" s="88" t="s">
        <v>379</v>
      </c>
      <c r="B61" s="87"/>
      <c r="C61" s="87"/>
      <c r="D61" s="87"/>
      <c r="E61" s="87"/>
      <c r="F61" s="87"/>
      <c r="G61" s="87"/>
      <c r="H61" s="87"/>
      <c r="I61" s="48" t="s">
        <v>682</v>
      </c>
      <c r="J61" s="43" t="s">
        <v>290</v>
      </c>
      <c r="K61" s="65">
        <v>4000</v>
      </c>
      <c r="L61" s="65">
        <v>428710.95</v>
      </c>
      <c r="M61" s="66">
        <v>0</v>
      </c>
      <c r="N61" s="130">
        <f>K61+L61+M61</f>
        <v>432710.95</v>
      </c>
      <c r="O61" s="134"/>
      <c r="P61" s="21"/>
      <c r="Q61" s="21"/>
      <c r="R61" s="22"/>
      <c r="S61" s="22"/>
      <c r="T61" s="22"/>
      <c r="U61" s="22"/>
      <c r="V61" s="22"/>
    </row>
    <row r="62" spans="1:22" s="4" customFormat="1" ht="12">
      <c r="A62" s="88" t="s">
        <v>401</v>
      </c>
      <c r="B62" s="87"/>
      <c r="C62" s="87"/>
      <c r="D62" s="87"/>
      <c r="E62" s="87"/>
      <c r="F62" s="87"/>
      <c r="G62" s="87"/>
      <c r="H62" s="87"/>
      <c r="I62" s="48" t="s">
        <v>682</v>
      </c>
      <c r="J62" s="43" t="s">
        <v>83</v>
      </c>
      <c r="K62" s="65">
        <v>4008</v>
      </c>
      <c r="L62" s="65">
        <v>180513.62</v>
      </c>
      <c r="M62" s="66">
        <v>0</v>
      </c>
      <c r="N62" s="130">
        <f>K62+L62+M62</f>
        <v>184521.62</v>
      </c>
      <c r="O62" s="134"/>
      <c r="P62" s="21"/>
      <c r="Q62" s="21"/>
      <c r="R62" s="22"/>
      <c r="S62" s="22"/>
      <c r="T62" s="22"/>
      <c r="U62" s="22"/>
      <c r="V62" s="22"/>
    </row>
    <row r="63" spans="1:22" s="4" customFormat="1" ht="12">
      <c r="A63" s="104" t="s">
        <v>664</v>
      </c>
      <c r="B63" s="104"/>
      <c r="C63" s="104"/>
      <c r="D63" s="104"/>
      <c r="E63" s="104"/>
      <c r="F63" s="104"/>
      <c r="G63" s="104"/>
      <c r="H63" s="89"/>
      <c r="I63" s="44" t="s">
        <v>591</v>
      </c>
      <c r="J63" s="49" t="s">
        <v>671</v>
      </c>
      <c r="K63" s="64">
        <f>SUM(K64:K65)</f>
        <v>0</v>
      </c>
      <c r="L63" s="64">
        <f>SUM(L64:L65)</f>
        <v>0</v>
      </c>
      <c r="M63" s="64">
        <f>SUM(M64:M65)</f>
        <v>0</v>
      </c>
      <c r="N63" s="130">
        <f>K63+L63+M63</f>
        <v>0</v>
      </c>
      <c r="O63" s="134"/>
      <c r="P63" s="13"/>
      <c r="Q63" s="21"/>
      <c r="R63" s="22"/>
      <c r="S63" s="22"/>
      <c r="T63" s="22"/>
      <c r="U63" s="22"/>
      <c r="V63" s="22"/>
    </row>
    <row r="64" spans="1:22" s="4" customFormat="1" ht="12">
      <c r="A64" s="62" t="s">
        <v>679</v>
      </c>
      <c r="B64" s="91"/>
      <c r="C64" s="91"/>
      <c r="D64" s="91"/>
      <c r="E64" s="91"/>
      <c r="F64" s="91"/>
      <c r="G64" s="91"/>
      <c r="H64" s="91"/>
      <c r="I64" s="44"/>
      <c r="J64" s="47"/>
      <c r="K64" s="67"/>
      <c r="L64" s="68"/>
      <c r="M64" s="69"/>
      <c r="N64" s="131"/>
      <c r="O64" s="134"/>
      <c r="P64" s="21"/>
      <c r="Q64" s="21"/>
      <c r="R64" s="22"/>
      <c r="S64" s="22"/>
      <c r="T64" s="22"/>
      <c r="U64" s="22"/>
      <c r="V64" s="22"/>
    </row>
    <row r="65" spans="1:22" s="4" customFormat="1" ht="12">
      <c r="A65" s="88"/>
      <c r="B65" s="87"/>
      <c r="C65" s="87"/>
      <c r="D65" s="87"/>
      <c r="E65" s="87"/>
      <c r="F65" s="87"/>
      <c r="G65" s="87"/>
      <c r="H65" s="87"/>
      <c r="I65" s="48"/>
      <c r="J65" s="43"/>
      <c r="K65" s="65"/>
      <c r="L65" s="65"/>
      <c r="M65" s="66"/>
      <c r="N65" s="130">
        <f>K65+L65+M65</f>
        <v>0</v>
      </c>
      <c r="O65" s="134"/>
      <c r="P65" s="21"/>
      <c r="Q65" s="21"/>
      <c r="R65" s="22"/>
      <c r="S65" s="22"/>
      <c r="T65" s="22"/>
      <c r="U65" s="22"/>
      <c r="V65" s="22"/>
    </row>
    <row r="66" spans="1:22" s="4" customFormat="1" ht="12">
      <c r="A66" s="87" t="s">
        <v>20</v>
      </c>
      <c r="B66" s="87"/>
      <c r="C66" s="87"/>
      <c r="D66" s="87"/>
      <c r="E66" s="87"/>
      <c r="F66" s="87"/>
      <c r="G66" s="87"/>
      <c r="H66" s="87"/>
      <c r="I66" s="42" t="s">
        <v>346</v>
      </c>
      <c r="J66" s="49" t="s">
        <v>408</v>
      </c>
      <c r="K66" s="64">
        <f>SUM(K67:K68)</f>
        <v>0</v>
      </c>
      <c r="L66" s="64">
        <f>SUM(L67:L68)</f>
        <v>0</v>
      </c>
      <c r="M66" s="64">
        <f>SUM(M67:M68)</f>
        <v>0</v>
      </c>
      <c r="N66" s="132">
        <f>K66+L66+M66</f>
        <v>0</v>
      </c>
      <c r="O66" s="134"/>
      <c r="P66" s="13"/>
      <c r="Q66" s="21"/>
      <c r="R66" s="22"/>
      <c r="S66" s="22"/>
      <c r="T66" s="22"/>
      <c r="U66" s="22"/>
      <c r="V66" s="22"/>
    </row>
    <row r="67" spans="1:22" s="4" customFormat="1" ht="12">
      <c r="A67" s="105" t="s">
        <v>679</v>
      </c>
      <c r="B67" s="91"/>
      <c r="C67" s="91"/>
      <c r="D67" s="91"/>
      <c r="E67" s="91"/>
      <c r="F67" s="91"/>
      <c r="G67" s="91"/>
      <c r="H67" s="91"/>
      <c r="I67" s="44"/>
      <c r="J67" s="47"/>
      <c r="K67" s="67"/>
      <c r="L67" s="68"/>
      <c r="M67" s="69"/>
      <c r="N67" s="131"/>
      <c r="O67" s="134"/>
      <c r="P67" s="21"/>
      <c r="Q67" s="21"/>
      <c r="R67" s="22"/>
      <c r="S67" s="22"/>
      <c r="T67" s="22"/>
      <c r="U67" s="22"/>
      <c r="V67" s="22"/>
    </row>
    <row r="68" spans="1:22" s="4" customFormat="1" ht="12">
      <c r="A68" s="88"/>
      <c r="B68" s="87"/>
      <c r="C68" s="87"/>
      <c r="D68" s="87"/>
      <c r="E68" s="87"/>
      <c r="F68" s="87"/>
      <c r="G68" s="87"/>
      <c r="H68" s="87"/>
      <c r="I68" s="48"/>
      <c r="J68" s="43"/>
      <c r="K68" s="65"/>
      <c r="L68" s="65"/>
      <c r="M68" s="66"/>
      <c r="N68" s="130">
        <f>K68+L68+M68</f>
        <v>0</v>
      </c>
      <c r="O68" s="134"/>
      <c r="P68" s="21"/>
      <c r="Q68" s="21"/>
      <c r="R68" s="22"/>
      <c r="S68" s="22"/>
      <c r="T68" s="22"/>
      <c r="U68" s="22"/>
      <c r="V68" s="22"/>
    </row>
    <row r="69" spans="1:22" s="4" customFormat="1" ht="12">
      <c r="A69" s="87" t="s">
        <v>72</v>
      </c>
      <c r="B69" s="87"/>
      <c r="C69" s="87"/>
      <c r="D69" s="87"/>
      <c r="E69" s="87"/>
      <c r="F69" s="87"/>
      <c r="G69" s="87"/>
      <c r="H69" s="87"/>
      <c r="I69" s="48" t="s">
        <v>671</v>
      </c>
      <c r="J69" s="49" t="s">
        <v>132</v>
      </c>
      <c r="K69" s="64">
        <f>SUM(K70:K71)</f>
        <v>0</v>
      </c>
      <c r="L69" s="64">
        <f>SUM(L70:L71)</f>
        <v>0</v>
      </c>
      <c r="M69" s="64">
        <f>SUM(M70:M71)</f>
        <v>0</v>
      </c>
      <c r="N69" s="132">
        <f>K69+L69+M69</f>
        <v>0</v>
      </c>
      <c r="O69" s="134"/>
      <c r="P69" s="13"/>
      <c r="Q69" s="21"/>
      <c r="R69" s="22"/>
      <c r="S69" s="22"/>
      <c r="T69" s="22"/>
      <c r="U69" s="22"/>
      <c r="V69" s="22"/>
    </row>
    <row r="70" spans="1:22" s="4" customFormat="1" ht="12">
      <c r="A70" s="105" t="s">
        <v>679</v>
      </c>
      <c r="B70" s="91"/>
      <c r="C70" s="91"/>
      <c r="D70" s="91"/>
      <c r="E70" s="91"/>
      <c r="F70" s="91"/>
      <c r="G70" s="91"/>
      <c r="H70" s="91"/>
      <c r="I70" s="44"/>
      <c r="J70" s="47"/>
      <c r="K70" s="67"/>
      <c r="L70" s="68"/>
      <c r="M70" s="69"/>
      <c r="N70" s="131"/>
      <c r="O70" s="134"/>
      <c r="P70" s="21"/>
      <c r="Q70" s="21"/>
      <c r="R70" s="22"/>
      <c r="S70" s="22"/>
      <c r="T70" s="22"/>
      <c r="U70" s="22"/>
      <c r="V70" s="22"/>
    </row>
    <row r="71" spans="1:22" s="4" customFormat="1" ht="12">
      <c r="A71" s="88"/>
      <c r="B71" s="87"/>
      <c r="C71" s="87"/>
      <c r="D71" s="87"/>
      <c r="E71" s="87"/>
      <c r="F71" s="87"/>
      <c r="G71" s="87"/>
      <c r="H71" s="87"/>
      <c r="I71" s="48"/>
      <c r="J71" s="43"/>
      <c r="K71" s="65"/>
      <c r="L71" s="65"/>
      <c r="M71" s="66"/>
      <c r="N71" s="130">
        <f>K71+L71+M71</f>
        <v>0</v>
      </c>
      <c r="O71" s="134"/>
      <c r="P71" s="21"/>
      <c r="Q71" s="21"/>
      <c r="R71" s="22"/>
      <c r="S71" s="22"/>
      <c r="T71" s="22"/>
      <c r="U71" s="22"/>
      <c r="V71" s="22"/>
    </row>
    <row r="72" spans="1:22" s="4" customFormat="1" ht="12">
      <c r="A72" s="87" t="s">
        <v>663</v>
      </c>
      <c r="B72" s="87"/>
      <c r="C72" s="87"/>
      <c r="D72" s="87"/>
      <c r="E72" s="87"/>
      <c r="F72" s="87"/>
      <c r="G72" s="87"/>
      <c r="H72" s="87"/>
      <c r="I72" s="48" t="s">
        <v>408</v>
      </c>
      <c r="J72" s="49" t="s">
        <v>712</v>
      </c>
      <c r="K72" s="64">
        <f>SUM(K73:K74)</f>
        <v>2363.58</v>
      </c>
      <c r="L72" s="64">
        <f>SUM(L73:L74)</f>
        <v>41498.22</v>
      </c>
      <c r="M72" s="64">
        <f>SUM(M73:M74)</f>
        <v>0</v>
      </c>
      <c r="N72" s="130">
        <f>K72+L72+M72</f>
        <v>43861.8</v>
      </c>
      <c r="O72" s="134"/>
      <c r="P72" s="13"/>
      <c r="Q72" s="21"/>
      <c r="R72" s="22"/>
      <c r="S72" s="22"/>
      <c r="T72" s="22"/>
      <c r="U72" s="22"/>
      <c r="V72" s="22"/>
    </row>
    <row r="73" spans="1:22" s="4" customFormat="1" ht="12">
      <c r="A73" s="105" t="s">
        <v>679</v>
      </c>
      <c r="B73" s="91"/>
      <c r="C73" s="91"/>
      <c r="D73" s="91"/>
      <c r="E73" s="91"/>
      <c r="F73" s="91"/>
      <c r="G73" s="91"/>
      <c r="H73" s="91"/>
      <c r="I73" s="44"/>
      <c r="J73" s="47"/>
      <c r="K73" s="67"/>
      <c r="L73" s="68"/>
      <c r="M73" s="69"/>
      <c r="N73" s="131"/>
      <c r="O73" s="134"/>
      <c r="P73" s="21"/>
      <c r="Q73" s="21"/>
      <c r="R73" s="22"/>
      <c r="S73" s="22"/>
      <c r="T73" s="22"/>
      <c r="U73" s="22"/>
      <c r="V73" s="22"/>
    </row>
    <row r="74" spans="1:22" s="4" customFormat="1" ht="12">
      <c r="A74" s="88" t="s">
        <v>455</v>
      </c>
      <c r="B74" s="87"/>
      <c r="C74" s="87"/>
      <c r="D74" s="87"/>
      <c r="E74" s="87"/>
      <c r="F74" s="87"/>
      <c r="G74" s="87"/>
      <c r="H74" s="87"/>
      <c r="I74" s="48" t="s">
        <v>408</v>
      </c>
      <c r="J74" s="43" t="s">
        <v>294</v>
      </c>
      <c r="K74" s="65">
        <v>2363.58</v>
      </c>
      <c r="L74" s="65">
        <v>41498.22</v>
      </c>
      <c r="M74" s="66">
        <v>0</v>
      </c>
      <c r="N74" s="130">
        <f>K74+L74+M74</f>
        <v>43861.8</v>
      </c>
      <c r="O74" s="134"/>
      <c r="P74" s="21"/>
      <c r="Q74" s="21"/>
      <c r="R74" s="22"/>
      <c r="S74" s="22"/>
      <c r="T74" s="22"/>
      <c r="U74" s="22"/>
      <c r="V74" s="22"/>
    </row>
    <row r="75" spans="1:22" s="4" customFormat="1" ht="12">
      <c r="A75" s="104" t="s">
        <v>571</v>
      </c>
      <c r="B75" s="104"/>
      <c r="C75" s="104"/>
      <c r="D75" s="104"/>
      <c r="E75" s="104"/>
      <c r="F75" s="104"/>
      <c r="G75" s="104"/>
      <c r="H75" s="89"/>
      <c r="I75" s="44" t="s">
        <v>132</v>
      </c>
      <c r="J75" s="49" t="s">
        <v>462</v>
      </c>
      <c r="K75" s="64">
        <f>SUM(K76:K78)</f>
        <v>1412797.02</v>
      </c>
      <c r="L75" s="64">
        <f>SUM(L76:L78)</f>
        <v>1034168.14</v>
      </c>
      <c r="M75" s="64">
        <f>SUM(M76:M78)</f>
        <v>1656521.44</v>
      </c>
      <c r="N75" s="132">
        <f>K75+L75+M75</f>
        <v>4103486.6</v>
      </c>
      <c r="O75" s="134"/>
      <c r="P75" s="13"/>
      <c r="Q75" s="21"/>
      <c r="R75" s="22"/>
      <c r="S75" s="22"/>
      <c r="T75" s="22"/>
      <c r="U75" s="22"/>
      <c r="V75" s="22"/>
    </row>
    <row r="76" spans="1:22" s="4" customFormat="1" ht="12">
      <c r="A76" s="105" t="s">
        <v>679</v>
      </c>
      <c r="B76" s="91"/>
      <c r="C76" s="91"/>
      <c r="D76" s="91"/>
      <c r="E76" s="91"/>
      <c r="F76" s="91"/>
      <c r="G76" s="91"/>
      <c r="H76" s="91"/>
      <c r="I76" s="44"/>
      <c r="J76" s="47"/>
      <c r="K76" s="67"/>
      <c r="L76" s="68"/>
      <c r="M76" s="69"/>
      <c r="N76" s="131"/>
      <c r="O76" s="134"/>
      <c r="P76" s="21"/>
      <c r="Q76" s="21"/>
      <c r="R76" s="22"/>
      <c r="S76" s="22"/>
      <c r="T76" s="22"/>
      <c r="U76" s="22"/>
      <c r="V76" s="22"/>
    </row>
    <row r="77" spans="1:22" s="4" customFormat="1" ht="12">
      <c r="A77" s="88" t="s">
        <v>298</v>
      </c>
      <c r="B77" s="87"/>
      <c r="C77" s="87"/>
      <c r="D77" s="87"/>
      <c r="E77" s="87"/>
      <c r="F77" s="87"/>
      <c r="G77" s="87"/>
      <c r="H77" s="87"/>
      <c r="I77" s="48" t="s">
        <v>132</v>
      </c>
      <c r="J77" s="43" t="s">
        <v>239</v>
      </c>
      <c r="K77" s="65">
        <v>0</v>
      </c>
      <c r="L77" s="65">
        <v>690460.71</v>
      </c>
      <c r="M77" s="66">
        <v>0</v>
      </c>
      <c r="N77" s="130">
        <f>K77+L77+M77</f>
        <v>690460.71</v>
      </c>
      <c r="O77" s="134"/>
      <c r="P77" s="21"/>
      <c r="Q77" s="21"/>
      <c r="R77" s="22"/>
      <c r="S77" s="22"/>
      <c r="T77" s="22"/>
      <c r="U77" s="22"/>
      <c r="V77" s="22"/>
    </row>
    <row r="78" spans="1:22" s="4" customFormat="1" ht="12">
      <c r="A78" s="88" t="s">
        <v>90</v>
      </c>
      <c r="B78" s="87"/>
      <c r="C78" s="87"/>
      <c r="D78" s="87"/>
      <c r="E78" s="87"/>
      <c r="F78" s="87"/>
      <c r="G78" s="87"/>
      <c r="H78" s="87"/>
      <c r="I78" s="48" t="s">
        <v>132</v>
      </c>
      <c r="J78" s="43" t="s">
        <v>35</v>
      </c>
      <c r="K78" s="65">
        <v>1412797.02</v>
      </c>
      <c r="L78" s="65">
        <v>343707.43</v>
      </c>
      <c r="M78" s="66">
        <v>1656521.44</v>
      </c>
      <c r="N78" s="130">
        <f>K78+L78+M78</f>
        <v>3413025.89</v>
      </c>
      <c r="O78" s="134"/>
      <c r="P78" s="21"/>
      <c r="Q78" s="21"/>
      <c r="R78" s="22"/>
      <c r="S78" s="22"/>
      <c r="T78" s="22"/>
      <c r="U78" s="22"/>
      <c r="V78" s="22"/>
    </row>
    <row r="79" spans="1:22" s="4" customFormat="1" ht="12">
      <c r="A79" s="104" t="s">
        <v>359</v>
      </c>
      <c r="B79" s="104"/>
      <c r="C79" s="104"/>
      <c r="D79" s="104"/>
      <c r="E79" s="104"/>
      <c r="F79" s="104"/>
      <c r="G79" s="104"/>
      <c r="H79" s="89"/>
      <c r="I79" s="44" t="s">
        <v>712</v>
      </c>
      <c r="J79" s="49" t="s">
        <v>615</v>
      </c>
      <c r="K79" s="64">
        <f>SUM(K80:K81)</f>
        <v>0</v>
      </c>
      <c r="L79" s="64">
        <f>SUM(L80:L81)</f>
        <v>0</v>
      </c>
      <c r="M79" s="64">
        <f>SUM(M80:M81)</f>
        <v>0</v>
      </c>
      <c r="N79" s="132">
        <f>K79+L79+M79</f>
        <v>0</v>
      </c>
      <c r="O79" s="134"/>
      <c r="P79" s="13"/>
      <c r="Q79" s="21"/>
      <c r="R79" s="22"/>
      <c r="S79" s="22"/>
      <c r="T79" s="22"/>
      <c r="U79" s="22"/>
      <c r="V79" s="22"/>
    </row>
    <row r="80" spans="1:22" s="4" customFormat="1" ht="12">
      <c r="A80" s="105" t="s">
        <v>679</v>
      </c>
      <c r="B80" s="91"/>
      <c r="C80" s="91"/>
      <c r="D80" s="91"/>
      <c r="E80" s="91"/>
      <c r="F80" s="91"/>
      <c r="G80" s="91"/>
      <c r="H80" s="91"/>
      <c r="I80" s="44"/>
      <c r="J80" s="47"/>
      <c r="K80" s="67"/>
      <c r="L80" s="68"/>
      <c r="M80" s="69"/>
      <c r="N80" s="131"/>
      <c r="O80" s="134"/>
      <c r="P80" s="21"/>
      <c r="Q80" s="21"/>
      <c r="R80" s="22"/>
      <c r="S80" s="22"/>
      <c r="T80" s="22"/>
      <c r="U80" s="22"/>
      <c r="V80" s="22"/>
    </row>
    <row r="81" spans="1:22" s="4" customFormat="1" ht="12">
      <c r="A81" s="88"/>
      <c r="B81" s="87"/>
      <c r="C81" s="87"/>
      <c r="D81" s="87"/>
      <c r="E81" s="87"/>
      <c r="F81" s="87"/>
      <c r="G81" s="87"/>
      <c r="H81" s="87"/>
      <c r="I81" s="48"/>
      <c r="J81" s="43"/>
      <c r="K81" s="65"/>
      <c r="L81" s="65"/>
      <c r="M81" s="66"/>
      <c r="N81" s="130">
        <f>K81+L81+M81</f>
        <v>0</v>
      </c>
      <c r="O81" s="134"/>
      <c r="P81" s="21"/>
      <c r="Q81" s="21"/>
      <c r="R81" s="22"/>
      <c r="S81" s="22"/>
      <c r="T81" s="22"/>
      <c r="U81" s="22"/>
      <c r="V81" s="22"/>
    </row>
    <row r="82" spans="1:22" s="4" customFormat="1" ht="0.75" customHeight="1">
      <c r="A82" s="158"/>
      <c r="B82" s="158"/>
      <c r="C82" s="158"/>
      <c r="D82" s="158"/>
      <c r="E82" s="158"/>
      <c r="F82" s="158"/>
      <c r="G82" s="158"/>
      <c r="H82" s="159"/>
      <c r="I82" s="54"/>
      <c r="J82" s="61"/>
      <c r="K82" s="73"/>
      <c r="L82" s="73"/>
      <c r="M82" s="72"/>
      <c r="N82" s="135"/>
      <c r="O82" s="134"/>
      <c r="P82" s="13"/>
      <c r="Q82" s="21"/>
      <c r="R82" s="22"/>
      <c r="S82" s="22"/>
      <c r="T82" s="22"/>
      <c r="U82" s="22"/>
      <c r="V82" s="22"/>
    </row>
    <row r="83" spans="1:22" s="4" customFormat="1" ht="11.25">
      <c r="A83" s="62" t="s">
        <v>5</v>
      </c>
      <c r="B83" s="62"/>
      <c r="C83" s="62"/>
      <c r="D83" s="62"/>
      <c r="E83" s="62"/>
      <c r="F83" s="62"/>
      <c r="G83" s="62"/>
      <c r="H83" s="62"/>
      <c r="I83" s="18"/>
      <c r="J83" s="18"/>
      <c r="K83" s="160"/>
      <c r="L83" s="160"/>
      <c r="M83" s="160"/>
      <c r="N83" s="170" t="s">
        <v>282</v>
      </c>
      <c r="O83" s="161"/>
      <c r="P83" s="13"/>
      <c r="Q83" s="21"/>
      <c r="R83" s="22"/>
      <c r="S83" s="22"/>
      <c r="T83" s="22"/>
      <c r="U83" s="22"/>
      <c r="V83" s="22"/>
    </row>
    <row r="84" spans="1:22" s="4" customFormat="1" ht="12" customHeight="1">
      <c r="A84" s="100"/>
      <c r="B84" s="100"/>
      <c r="C84" s="100"/>
      <c r="D84" s="100"/>
      <c r="E84" s="100"/>
      <c r="F84" s="100"/>
      <c r="G84" s="100"/>
      <c r="H84" s="32"/>
      <c r="I84" s="33" t="s">
        <v>201</v>
      </c>
      <c r="J84" s="74" t="s">
        <v>201</v>
      </c>
      <c r="K84" s="9" t="s">
        <v>794</v>
      </c>
      <c r="L84" s="9" t="s">
        <v>164</v>
      </c>
      <c r="M84" s="34" t="s">
        <v>86</v>
      </c>
      <c r="N84" s="35"/>
      <c r="O84" s="161"/>
      <c r="P84" s="13"/>
      <c r="Q84" s="21"/>
      <c r="R84" s="22"/>
      <c r="S84" s="22"/>
      <c r="T84" s="22"/>
      <c r="U84" s="22"/>
      <c r="V84" s="22"/>
    </row>
    <row r="85" spans="1:22" s="4" customFormat="1" ht="12" customHeight="1">
      <c r="A85" s="15" t="s">
        <v>536</v>
      </c>
      <c r="B85" s="15"/>
      <c r="C85" s="15"/>
      <c r="D85" s="15"/>
      <c r="E85" s="15"/>
      <c r="F85" s="15"/>
      <c r="G85" s="15"/>
      <c r="H85" s="102"/>
      <c r="I85" s="36" t="s">
        <v>640</v>
      </c>
      <c r="J85" s="75" t="s">
        <v>573</v>
      </c>
      <c r="K85" s="8" t="s">
        <v>180</v>
      </c>
      <c r="L85" s="8" t="s">
        <v>235</v>
      </c>
      <c r="M85" s="37" t="s">
        <v>285</v>
      </c>
      <c r="N85" s="38" t="s">
        <v>698</v>
      </c>
      <c r="O85" s="161"/>
      <c r="P85" s="13"/>
      <c r="Q85" s="21"/>
      <c r="R85" s="22"/>
      <c r="S85" s="22"/>
      <c r="T85" s="22"/>
      <c r="U85" s="22"/>
      <c r="V85" s="22"/>
    </row>
    <row r="86" spans="1:22" s="4" customFormat="1" ht="12" customHeight="1">
      <c r="A86" s="94"/>
      <c r="B86" s="94"/>
      <c r="C86" s="94"/>
      <c r="D86" s="94"/>
      <c r="E86" s="94"/>
      <c r="F86" s="94"/>
      <c r="G86" s="94"/>
      <c r="H86" s="101"/>
      <c r="I86" s="36" t="s">
        <v>108</v>
      </c>
      <c r="J86" s="76" t="s">
        <v>739</v>
      </c>
      <c r="K86" s="10" t="s">
        <v>256</v>
      </c>
      <c r="L86" s="8" t="s">
        <v>186</v>
      </c>
      <c r="M86" s="37" t="s">
        <v>373</v>
      </c>
      <c r="N86" s="38"/>
      <c r="O86" s="161"/>
      <c r="P86" s="13"/>
      <c r="Q86" s="21"/>
      <c r="R86" s="22"/>
      <c r="S86" s="22"/>
      <c r="T86" s="22"/>
      <c r="U86" s="22"/>
      <c r="V86" s="22"/>
    </row>
    <row r="87" spans="1:22" s="4" customFormat="1" ht="12" customHeight="1">
      <c r="A87" s="98">
        <v>1</v>
      </c>
      <c r="B87" s="98"/>
      <c r="C87" s="98"/>
      <c r="D87" s="98"/>
      <c r="E87" s="98"/>
      <c r="F87" s="98"/>
      <c r="G87" s="98"/>
      <c r="H87" s="99"/>
      <c r="I87" s="56">
        <v>2</v>
      </c>
      <c r="J87" s="56">
        <v>3</v>
      </c>
      <c r="K87" s="57">
        <v>4</v>
      </c>
      <c r="L87" s="57">
        <v>5</v>
      </c>
      <c r="M87" s="58" t="s">
        <v>442</v>
      </c>
      <c r="N87" s="41" t="s">
        <v>218</v>
      </c>
      <c r="O87" s="161"/>
      <c r="P87" s="13"/>
      <c r="Q87" s="21"/>
      <c r="R87" s="22"/>
      <c r="S87" s="22"/>
      <c r="T87" s="22"/>
      <c r="U87" s="22"/>
      <c r="V87" s="22"/>
    </row>
    <row r="88" spans="1:22" s="4" customFormat="1" ht="12">
      <c r="A88" s="87" t="s">
        <v>311</v>
      </c>
      <c r="B88" s="87"/>
      <c r="C88" s="87"/>
      <c r="D88" s="87"/>
      <c r="E88" s="87"/>
      <c r="F88" s="87"/>
      <c r="G88" s="87"/>
      <c r="H88" s="87"/>
      <c r="I88" s="42" t="s">
        <v>462</v>
      </c>
      <c r="J88" s="215" t="s">
        <v>761</v>
      </c>
      <c r="K88" s="64">
        <f>SUM(K89:K91)</f>
        <v>0</v>
      </c>
      <c r="L88" s="64">
        <f>SUM(L89:L91)</f>
        <v>604.99</v>
      </c>
      <c r="M88" s="64">
        <f>SUM(M89:M91)</f>
        <v>0</v>
      </c>
      <c r="N88" s="132">
        <f>K88+L88+M88</f>
        <v>604.99</v>
      </c>
      <c r="O88" s="134"/>
      <c r="P88" s="13"/>
      <c r="Q88" s="21"/>
      <c r="R88" s="22"/>
      <c r="S88" s="22"/>
      <c r="T88" s="22"/>
      <c r="U88" s="22"/>
      <c r="V88" s="22"/>
    </row>
    <row r="89" spans="1:22" s="4" customFormat="1" ht="12">
      <c r="A89" s="105" t="s">
        <v>679</v>
      </c>
      <c r="B89" s="91"/>
      <c r="C89" s="91"/>
      <c r="D89" s="91"/>
      <c r="E89" s="91"/>
      <c r="F89" s="91"/>
      <c r="G89" s="91"/>
      <c r="H89" s="91"/>
      <c r="I89" s="44"/>
      <c r="J89" s="47"/>
      <c r="K89" s="67"/>
      <c r="L89" s="68"/>
      <c r="M89" s="69"/>
      <c r="N89" s="131"/>
      <c r="O89" s="134"/>
      <c r="P89" s="21"/>
      <c r="Q89" s="21"/>
      <c r="R89" s="22"/>
      <c r="S89" s="22"/>
      <c r="T89" s="22"/>
      <c r="U89" s="22"/>
      <c r="V89" s="22"/>
    </row>
    <row r="90" spans="1:22" s="4" customFormat="1" ht="12">
      <c r="A90" s="88" t="s">
        <v>519</v>
      </c>
      <c r="B90" s="87"/>
      <c r="C90" s="87"/>
      <c r="D90" s="87"/>
      <c r="E90" s="87"/>
      <c r="F90" s="87"/>
      <c r="G90" s="87"/>
      <c r="H90" s="87"/>
      <c r="I90" s="48" t="s">
        <v>462</v>
      </c>
      <c r="J90" s="43" t="s">
        <v>345</v>
      </c>
      <c r="K90" s="65">
        <v>0</v>
      </c>
      <c r="L90" s="65">
        <v>563.89</v>
      </c>
      <c r="M90" s="66">
        <v>0</v>
      </c>
      <c r="N90" s="130">
        <f>K90+L90+M90</f>
        <v>563.89</v>
      </c>
      <c r="O90" s="134"/>
      <c r="P90" s="21"/>
      <c r="Q90" s="21"/>
      <c r="R90" s="22"/>
      <c r="S90" s="22"/>
      <c r="T90" s="22"/>
      <c r="U90" s="22"/>
      <c r="V90" s="22"/>
    </row>
    <row r="91" spans="1:22" s="4" customFormat="1" ht="12">
      <c r="A91" s="88" t="s">
        <v>320</v>
      </c>
      <c r="B91" s="87"/>
      <c r="C91" s="87"/>
      <c r="D91" s="87"/>
      <c r="E91" s="87"/>
      <c r="F91" s="87"/>
      <c r="G91" s="87"/>
      <c r="H91" s="87"/>
      <c r="I91" s="48" t="s">
        <v>462</v>
      </c>
      <c r="J91" s="43" t="s">
        <v>570</v>
      </c>
      <c r="K91" s="65">
        <v>0</v>
      </c>
      <c r="L91" s="65">
        <v>41.1</v>
      </c>
      <c r="M91" s="66">
        <v>0</v>
      </c>
      <c r="N91" s="130">
        <f>K91+L91+M91</f>
        <v>41.1</v>
      </c>
      <c r="O91" s="134"/>
      <c r="P91" s="21"/>
      <c r="Q91" s="21"/>
      <c r="R91" s="22"/>
      <c r="S91" s="22"/>
      <c r="T91" s="22"/>
      <c r="U91" s="22"/>
      <c r="V91" s="22"/>
    </row>
    <row r="92" spans="1:22" s="4" customFormat="1" ht="11.25">
      <c r="A92" s="107" t="s">
        <v>790</v>
      </c>
      <c r="B92" s="96"/>
      <c r="C92" s="96"/>
      <c r="D92" s="96"/>
      <c r="E92" s="96"/>
      <c r="F92" s="96"/>
      <c r="G92" s="96"/>
      <c r="H92" s="96"/>
      <c r="I92" s="42" t="s">
        <v>19</v>
      </c>
      <c r="J92" s="50"/>
      <c r="K92" s="123">
        <f>K93-K94</f>
        <v>0</v>
      </c>
      <c r="L92" s="123">
        <f>L93-L94</f>
        <v>0</v>
      </c>
      <c r="M92" s="123">
        <f>M93-M94</f>
        <v>0</v>
      </c>
      <c r="N92" s="136">
        <f>K92+L92+M92</f>
        <v>0</v>
      </c>
      <c r="O92" s="134"/>
      <c r="P92" s="138">
        <f>K96+K131</f>
        <v>0</v>
      </c>
      <c r="Q92" s="138">
        <f>L96+L131</f>
        <v>0</v>
      </c>
      <c r="R92" s="138">
        <f>M96+M131</f>
        <v>0</v>
      </c>
      <c r="S92" s="22"/>
      <c r="T92" s="22"/>
      <c r="U92" s="22"/>
      <c r="V92" s="22"/>
    </row>
    <row r="93" spans="1:22" s="4" customFormat="1" ht="12">
      <c r="A93" s="87" t="s">
        <v>268</v>
      </c>
      <c r="B93" s="87"/>
      <c r="C93" s="87"/>
      <c r="D93" s="87"/>
      <c r="E93" s="87"/>
      <c r="F93" s="87"/>
      <c r="G93" s="87"/>
      <c r="H93" s="87"/>
      <c r="I93" s="42" t="s">
        <v>660</v>
      </c>
      <c r="J93" s="50"/>
      <c r="K93" s="71">
        <f>K19-K52</f>
        <v>21125</v>
      </c>
      <c r="L93" s="71">
        <f>L19-L52</f>
        <v>0</v>
      </c>
      <c r="M93" s="71">
        <v>1615.58</v>
      </c>
      <c r="N93" s="132">
        <f>K93+L93+M93</f>
        <v>22740.58</v>
      </c>
      <c r="O93" s="134"/>
      <c r="P93" s="138"/>
      <c r="Q93" s="138"/>
      <c r="R93" s="138"/>
      <c r="S93" s="22"/>
      <c r="T93" s="22"/>
      <c r="U93" s="22"/>
      <c r="V93" s="22"/>
    </row>
    <row r="94" spans="1:22" s="4" customFormat="1" ht="12">
      <c r="A94" s="87" t="s">
        <v>804</v>
      </c>
      <c r="B94" s="87"/>
      <c r="C94" s="87"/>
      <c r="D94" s="87"/>
      <c r="E94" s="87"/>
      <c r="F94" s="87"/>
      <c r="G94" s="87"/>
      <c r="H94" s="87"/>
      <c r="I94" s="42" t="s">
        <v>454</v>
      </c>
      <c r="J94" s="50"/>
      <c r="K94" s="71">
        <v>21125</v>
      </c>
      <c r="L94" s="71"/>
      <c r="M94" s="71">
        <v>1615.58</v>
      </c>
      <c r="N94" s="130">
        <f>K94+L94+M94</f>
        <v>22740.58</v>
      </c>
      <c r="O94" s="134"/>
      <c r="P94" s="21"/>
      <c r="Q94" s="21"/>
      <c r="R94" s="22"/>
      <c r="S94" s="22"/>
      <c r="T94" s="22"/>
      <c r="U94" s="22"/>
      <c r="V94" s="22"/>
    </row>
    <row r="95" spans="1:22" s="4" customFormat="1" ht="11.25">
      <c r="A95" s="171" t="s">
        <v>722</v>
      </c>
      <c r="B95" s="172"/>
      <c r="C95" s="172"/>
      <c r="D95" s="172"/>
      <c r="E95" s="172"/>
      <c r="F95" s="172"/>
      <c r="G95" s="172"/>
      <c r="H95" s="172"/>
      <c r="I95" s="166"/>
      <c r="J95" s="167"/>
      <c r="K95" s="167"/>
      <c r="L95" s="167"/>
      <c r="M95" s="167"/>
      <c r="N95" s="168"/>
      <c r="O95" s="134"/>
      <c r="P95" s="13"/>
      <c r="Q95" s="21"/>
      <c r="R95" s="22"/>
      <c r="S95" s="22"/>
      <c r="T95" s="22"/>
      <c r="U95" s="22"/>
      <c r="V95" s="22"/>
    </row>
    <row r="96" spans="1:22" s="4" customFormat="1" ht="11.25">
      <c r="A96" s="107" t="s">
        <v>590</v>
      </c>
      <c r="B96" s="96"/>
      <c r="C96" s="96"/>
      <c r="D96" s="96"/>
      <c r="E96" s="96"/>
      <c r="F96" s="96"/>
      <c r="G96" s="96"/>
      <c r="H96" s="173"/>
      <c r="I96" s="48" t="s">
        <v>281</v>
      </c>
      <c r="J96" s="50"/>
      <c r="K96" s="164">
        <f>K97+K101+K105+K109+K117+K121+K130</f>
        <v>100933.02</v>
      </c>
      <c r="L96" s="164">
        <f>L97+L101+L105+L109+L117+L121+L130</f>
        <v>829489.35</v>
      </c>
      <c r="M96" s="164">
        <f>M97+M101+M105+M109+M117+M121+M130</f>
        <v>41788.32</v>
      </c>
      <c r="N96" s="165">
        <f>K96+L96+M96</f>
        <v>972210.69</v>
      </c>
      <c r="O96" s="134"/>
      <c r="P96" s="13"/>
      <c r="Q96" s="21"/>
      <c r="R96" s="22"/>
      <c r="S96" s="22"/>
      <c r="T96" s="22"/>
      <c r="U96" s="22"/>
      <c r="V96" s="22"/>
    </row>
    <row r="97" spans="1:22" s="4" customFormat="1" ht="12">
      <c r="A97" s="87" t="s">
        <v>789</v>
      </c>
      <c r="B97" s="87"/>
      <c r="C97" s="87"/>
      <c r="D97" s="87"/>
      <c r="E97" s="87"/>
      <c r="F97" s="87"/>
      <c r="G97" s="87"/>
      <c r="H97" s="87"/>
      <c r="I97" s="42" t="s">
        <v>557</v>
      </c>
      <c r="J97" s="50"/>
      <c r="K97" s="71">
        <f>K99-K100</f>
        <v>0</v>
      </c>
      <c r="L97" s="71">
        <f>L99-L100</f>
        <v>800847.88</v>
      </c>
      <c r="M97" s="71">
        <f>M99-M100</f>
        <v>0</v>
      </c>
      <c r="N97" s="132">
        <f>K97+L97+M97</f>
        <v>800847.88</v>
      </c>
      <c r="O97" s="134"/>
      <c r="P97" s="13"/>
      <c r="Q97" s="21"/>
      <c r="R97" s="22"/>
      <c r="S97" s="22"/>
      <c r="T97" s="22"/>
      <c r="U97" s="22"/>
      <c r="V97" s="22"/>
    </row>
    <row r="98" spans="1:22" s="4" customFormat="1" ht="11.25">
      <c r="A98" s="62" t="s">
        <v>679</v>
      </c>
      <c r="B98" s="62"/>
      <c r="C98" s="62"/>
      <c r="D98" s="62"/>
      <c r="E98" s="62"/>
      <c r="F98" s="62"/>
      <c r="G98" s="62"/>
      <c r="H98" s="62"/>
      <c r="I98" s="44"/>
      <c r="J98" s="51"/>
      <c r="K98" s="70"/>
      <c r="L98" s="70"/>
      <c r="M98" s="70"/>
      <c r="N98" s="133"/>
      <c r="O98" s="134"/>
      <c r="P98" s="13"/>
      <c r="Q98" s="21"/>
      <c r="R98" s="22"/>
      <c r="S98" s="22"/>
      <c r="T98" s="22"/>
      <c r="U98" s="22"/>
      <c r="V98" s="22"/>
    </row>
    <row r="99" spans="1:22" s="4" customFormat="1" ht="11.25">
      <c r="A99" s="88" t="s">
        <v>119</v>
      </c>
      <c r="B99" s="88"/>
      <c r="C99" s="88"/>
      <c r="D99" s="88"/>
      <c r="E99" s="88"/>
      <c r="F99" s="88"/>
      <c r="G99" s="88"/>
      <c r="H99" s="88"/>
      <c r="I99" s="48" t="s">
        <v>333</v>
      </c>
      <c r="J99" s="50" t="s">
        <v>281</v>
      </c>
      <c r="K99" s="66">
        <v>1229216.83</v>
      </c>
      <c r="L99" s="66">
        <v>1491308.59</v>
      </c>
      <c r="M99" s="66">
        <v>0</v>
      </c>
      <c r="N99" s="130">
        <f>K99+L99+M99</f>
        <v>2720525.42</v>
      </c>
      <c r="O99" s="134"/>
      <c r="P99" s="13"/>
      <c r="Q99" s="21"/>
      <c r="R99" s="22"/>
      <c r="S99" s="22"/>
      <c r="T99" s="22"/>
      <c r="U99" s="22"/>
      <c r="V99" s="22"/>
    </row>
    <row r="100" spans="1:22" s="4" customFormat="1" ht="11.25">
      <c r="A100" s="88" t="s">
        <v>687</v>
      </c>
      <c r="B100" s="88"/>
      <c r="C100" s="88"/>
      <c r="D100" s="88"/>
      <c r="E100" s="88"/>
      <c r="F100" s="88"/>
      <c r="G100" s="88"/>
      <c r="H100" s="88"/>
      <c r="I100" s="42" t="s">
        <v>114</v>
      </c>
      <c r="J100" s="50" t="s">
        <v>738</v>
      </c>
      <c r="K100" s="71">
        <v>1229216.83</v>
      </c>
      <c r="L100" s="71">
        <v>690460.71</v>
      </c>
      <c r="M100" s="71">
        <v>0</v>
      </c>
      <c r="N100" s="132">
        <f>K100+L100+M100</f>
        <v>1919677.54</v>
      </c>
      <c r="O100" s="134"/>
      <c r="P100" s="13"/>
      <c r="Q100" s="21"/>
      <c r="R100" s="22"/>
      <c r="S100" s="22"/>
      <c r="T100" s="22"/>
      <c r="U100" s="22"/>
      <c r="V100" s="22"/>
    </row>
    <row r="101" spans="1:22" s="4" customFormat="1" ht="12">
      <c r="A101" s="87" t="s">
        <v>286</v>
      </c>
      <c r="B101" s="87"/>
      <c r="C101" s="87"/>
      <c r="D101" s="87"/>
      <c r="E101" s="87"/>
      <c r="F101" s="87"/>
      <c r="G101" s="87"/>
      <c r="H101" s="87"/>
      <c r="I101" s="42" t="s">
        <v>793</v>
      </c>
      <c r="J101" s="50"/>
      <c r="K101" s="71">
        <f>K103-K104</f>
        <v>0</v>
      </c>
      <c r="L101" s="71">
        <f>L103-L104</f>
        <v>0</v>
      </c>
      <c r="M101" s="71">
        <f>M103-M104</f>
        <v>0</v>
      </c>
      <c r="N101" s="132">
        <f>K101+L101+M101</f>
        <v>0</v>
      </c>
      <c r="O101" s="134"/>
      <c r="P101" s="13"/>
      <c r="Q101" s="21"/>
      <c r="R101" s="22"/>
      <c r="S101" s="22"/>
      <c r="T101" s="22"/>
      <c r="U101" s="22"/>
      <c r="V101" s="22"/>
    </row>
    <row r="102" spans="1:22" s="4" customFormat="1" ht="11.25">
      <c r="A102" s="62" t="s">
        <v>679</v>
      </c>
      <c r="B102" s="62"/>
      <c r="C102" s="62"/>
      <c r="D102" s="62"/>
      <c r="E102" s="62"/>
      <c r="F102" s="62"/>
      <c r="G102" s="62"/>
      <c r="H102" s="62"/>
      <c r="I102" s="44"/>
      <c r="J102" s="51"/>
      <c r="K102" s="70"/>
      <c r="L102" s="70"/>
      <c r="M102" s="70"/>
      <c r="N102" s="133"/>
      <c r="O102" s="134"/>
      <c r="P102" s="13"/>
      <c r="Q102" s="21"/>
      <c r="R102" s="22"/>
      <c r="S102" s="22"/>
      <c r="T102" s="22"/>
      <c r="U102" s="22"/>
      <c r="V102" s="22"/>
    </row>
    <row r="103" spans="1:22" s="4" customFormat="1" ht="11.25">
      <c r="A103" s="88" t="s">
        <v>289</v>
      </c>
      <c r="B103" s="88"/>
      <c r="C103" s="88"/>
      <c r="D103" s="88"/>
      <c r="E103" s="88"/>
      <c r="F103" s="88"/>
      <c r="G103" s="88"/>
      <c r="H103" s="88"/>
      <c r="I103" s="48" t="s">
        <v>170</v>
      </c>
      <c r="J103" s="50" t="s">
        <v>557</v>
      </c>
      <c r="K103" s="66">
        <v>0</v>
      </c>
      <c r="L103" s="66">
        <v>0</v>
      </c>
      <c r="M103" s="66">
        <v>0</v>
      </c>
      <c r="N103" s="130">
        <f>K103+L103+M103</f>
        <v>0</v>
      </c>
      <c r="O103" s="134"/>
      <c r="P103" s="13"/>
      <c r="Q103" s="21"/>
      <c r="R103" s="22"/>
      <c r="S103" s="22"/>
      <c r="T103" s="22"/>
      <c r="U103" s="22"/>
      <c r="V103" s="22"/>
    </row>
    <row r="104" spans="1:22" s="4" customFormat="1" ht="11.25">
      <c r="A104" s="88" t="s">
        <v>34</v>
      </c>
      <c r="B104" s="88"/>
      <c r="C104" s="88"/>
      <c r="D104" s="88"/>
      <c r="E104" s="88"/>
      <c r="F104" s="88"/>
      <c r="G104" s="88"/>
      <c r="H104" s="88"/>
      <c r="I104" s="42" t="s">
        <v>397</v>
      </c>
      <c r="J104" s="50" t="s">
        <v>61</v>
      </c>
      <c r="K104" s="71">
        <v>0</v>
      </c>
      <c r="L104" s="71">
        <v>0</v>
      </c>
      <c r="M104" s="71">
        <v>0</v>
      </c>
      <c r="N104" s="132">
        <f>K104+L104+M104</f>
        <v>0</v>
      </c>
      <c r="O104" s="134"/>
      <c r="P104" s="13"/>
      <c r="Q104" s="21"/>
      <c r="R104" s="22"/>
      <c r="S104" s="22"/>
      <c r="T104" s="22"/>
      <c r="U104" s="22"/>
      <c r="V104" s="22"/>
    </row>
    <row r="105" spans="1:22" s="4" customFormat="1" ht="12">
      <c r="A105" s="87" t="s">
        <v>488</v>
      </c>
      <c r="B105" s="87"/>
      <c r="C105" s="87"/>
      <c r="D105" s="87"/>
      <c r="E105" s="87"/>
      <c r="F105" s="87"/>
      <c r="G105" s="87"/>
      <c r="H105" s="87"/>
      <c r="I105" s="42" t="s">
        <v>71</v>
      </c>
      <c r="J105" s="50"/>
      <c r="K105" s="71">
        <f>K107-K108</f>
        <v>0</v>
      </c>
      <c r="L105" s="71">
        <f>L107-L108</f>
        <v>0</v>
      </c>
      <c r="M105" s="71">
        <f>M107-M108</f>
        <v>0</v>
      </c>
      <c r="N105" s="132">
        <f>K105+L105+M105</f>
        <v>0</v>
      </c>
      <c r="O105" s="134"/>
      <c r="P105" s="13"/>
      <c r="Q105" s="21"/>
      <c r="R105" s="22"/>
      <c r="S105" s="22"/>
      <c r="T105" s="22"/>
      <c r="U105" s="22"/>
      <c r="V105" s="22"/>
    </row>
    <row r="106" spans="1:22" s="4" customFormat="1" ht="11.25">
      <c r="A106" s="62" t="s">
        <v>679</v>
      </c>
      <c r="B106" s="62"/>
      <c r="C106" s="62"/>
      <c r="D106" s="62"/>
      <c r="E106" s="62"/>
      <c r="F106" s="62"/>
      <c r="G106" s="62"/>
      <c r="H106" s="62"/>
      <c r="I106" s="44"/>
      <c r="J106" s="51"/>
      <c r="K106" s="70"/>
      <c r="L106" s="70"/>
      <c r="M106" s="70"/>
      <c r="N106" s="133"/>
      <c r="O106" s="134"/>
      <c r="P106" s="13"/>
      <c r="Q106" s="21"/>
      <c r="R106" s="22"/>
      <c r="S106" s="22"/>
      <c r="T106" s="22"/>
      <c r="U106" s="22"/>
      <c r="V106" s="22"/>
    </row>
    <row r="107" spans="1:22" s="4" customFormat="1" ht="11.25">
      <c r="A107" s="88" t="s">
        <v>280</v>
      </c>
      <c r="B107" s="88"/>
      <c r="C107" s="88"/>
      <c r="D107" s="88"/>
      <c r="E107" s="88"/>
      <c r="F107" s="88"/>
      <c r="G107" s="88"/>
      <c r="H107" s="88"/>
      <c r="I107" s="48" t="s">
        <v>702</v>
      </c>
      <c r="J107" s="50" t="s">
        <v>793</v>
      </c>
      <c r="K107" s="66">
        <v>0</v>
      </c>
      <c r="L107" s="66">
        <v>0</v>
      </c>
      <c r="M107" s="66">
        <v>0</v>
      </c>
      <c r="N107" s="130">
        <f>K107+L107+M107</f>
        <v>0</v>
      </c>
      <c r="O107" s="134"/>
      <c r="P107" s="13"/>
      <c r="Q107" s="21"/>
      <c r="R107" s="22"/>
      <c r="S107" s="22"/>
      <c r="T107" s="22"/>
      <c r="U107" s="22"/>
      <c r="V107" s="22"/>
    </row>
    <row r="108" spans="1:22" s="4" customFormat="1" ht="11.25">
      <c r="A108" s="88" t="s">
        <v>127</v>
      </c>
      <c r="B108" s="88"/>
      <c r="C108" s="88"/>
      <c r="D108" s="88"/>
      <c r="E108" s="88"/>
      <c r="F108" s="88"/>
      <c r="G108" s="88"/>
      <c r="H108" s="88"/>
      <c r="I108" s="42" t="s">
        <v>502</v>
      </c>
      <c r="J108" s="53" t="s">
        <v>213</v>
      </c>
      <c r="K108" s="71">
        <v>0</v>
      </c>
      <c r="L108" s="71">
        <v>0</v>
      </c>
      <c r="M108" s="71">
        <v>0</v>
      </c>
      <c r="N108" s="132">
        <f>K108+L108+M108</f>
        <v>0</v>
      </c>
      <c r="O108" s="134"/>
      <c r="P108" s="13"/>
      <c r="Q108" s="21"/>
      <c r="R108" s="22"/>
      <c r="S108" s="22"/>
      <c r="T108" s="22"/>
      <c r="U108" s="22"/>
      <c r="V108" s="22"/>
    </row>
    <row r="109" spans="1:22" s="4" customFormat="1" ht="12">
      <c r="A109" s="87" t="s">
        <v>653</v>
      </c>
      <c r="B109" s="87"/>
      <c r="C109" s="87"/>
      <c r="D109" s="87"/>
      <c r="E109" s="87"/>
      <c r="F109" s="87"/>
      <c r="G109" s="87"/>
      <c r="H109" s="87"/>
      <c r="I109" s="48" t="s">
        <v>746</v>
      </c>
      <c r="J109" s="50"/>
      <c r="K109" s="69">
        <f>K111-K114</f>
        <v>100933.02</v>
      </c>
      <c r="L109" s="69">
        <f>L111-L114</f>
        <v>28641.47</v>
      </c>
      <c r="M109" s="69">
        <f>M111-M114</f>
        <v>41788.32</v>
      </c>
      <c r="N109" s="130">
        <f>K109+L109+M109</f>
        <v>171362.81</v>
      </c>
      <c r="O109" s="134"/>
      <c r="P109" s="13"/>
      <c r="Q109" s="21"/>
      <c r="R109" s="22"/>
      <c r="S109" s="22"/>
      <c r="T109" s="22"/>
      <c r="U109" s="22"/>
      <c r="V109" s="22"/>
    </row>
    <row r="110" spans="1:22" s="4" customFormat="1" ht="11.25">
      <c r="A110" s="62" t="s">
        <v>679</v>
      </c>
      <c r="B110" s="62"/>
      <c r="C110" s="62"/>
      <c r="D110" s="62"/>
      <c r="E110" s="62"/>
      <c r="F110" s="62"/>
      <c r="G110" s="62"/>
      <c r="H110" s="62"/>
      <c r="I110" s="44"/>
      <c r="J110" s="52"/>
      <c r="K110" s="70"/>
      <c r="L110" s="70"/>
      <c r="M110" s="70"/>
      <c r="N110" s="133"/>
      <c r="O110" s="134"/>
      <c r="P110" s="13"/>
      <c r="Q110" s="21"/>
      <c r="R110" s="22"/>
      <c r="S110" s="22"/>
      <c r="T110" s="22"/>
      <c r="U110" s="22"/>
      <c r="V110" s="22"/>
    </row>
    <row r="111" spans="1:22" s="4" customFormat="1" ht="11.25">
      <c r="A111" s="88" t="s">
        <v>51</v>
      </c>
      <c r="B111" s="88"/>
      <c r="C111" s="88"/>
      <c r="D111" s="88"/>
      <c r="E111" s="88"/>
      <c r="F111" s="88"/>
      <c r="G111" s="88"/>
      <c r="H111" s="88"/>
      <c r="I111" s="48" t="s">
        <v>118</v>
      </c>
      <c r="J111" s="43" t="s">
        <v>230</v>
      </c>
      <c r="K111" s="65">
        <v>1534855.04</v>
      </c>
      <c r="L111" s="65">
        <v>372348.9</v>
      </c>
      <c r="M111" s="65">
        <v>1698309.76</v>
      </c>
      <c r="N111" s="130">
        <f>K111+L111+M111</f>
        <v>3605513.7</v>
      </c>
      <c r="O111" s="134"/>
      <c r="P111" s="13"/>
      <c r="Q111" s="21"/>
      <c r="R111" s="22"/>
      <c r="S111" s="22"/>
      <c r="T111" s="22"/>
      <c r="U111" s="22"/>
      <c r="V111" s="22"/>
    </row>
    <row r="112" spans="1:22" s="4" customFormat="1" ht="12">
      <c r="A112" s="105" t="s">
        <v>595</v>
      </c>
      <c r="B112" s="91"/>
      <c r="C112" s="91"/>
      <c r="D112" s="91"/>
      <c r="E112" s="91"/>
      <c r="F112" s="91"/>
      <c r="G112" s="91"/>
      <c r="H112" s="91"/>
      <c r="I112" s="44"/>
      <c r="J112" s="47"/>
      <c r="K112" s="67"/>
      <c r="L112" s="68"/>
      <c r="M112" s="69"/>
      <c r="N112" s="131"/>
      <c r="O112" s="134"/>
      <c r="P112" s="21"/>
      <c r="Q112" s="21"/>
      <c r="R112" s="22"/>
      <c r="S112" s="22"/>
      <c r="T112" s="22"/>
      <c r="U112" s="22"/>
      <c r="V112" s="22"/>
    </row>
    <row r="113" spans="1:22" s="4" customFormat="1" ht="12">
      <c r="A113" s="88"/>
      <c r="B113" s="87"/>
      <c r="C113" s="87"/>
      <c r="D113" s="87"/>
      <c r="E113" s="87"/>
      <c r="F113" s="87"/>
      <c r="G113" s="87"/>
      <c r="H113" s="87"/>
      <c r="I113" s="48"/>
      <c r="J113" s="43"/>
      <c r="K113" s="65"/>
      <c r="L113" s="65"/>
      <c r="M113" s="66"/>
      <c r="N113" s="130">
        <f>K113+L113+M113</f>
        <v>0</v>
      </c>
      <c r="O113" s="134"/>
      <c r="P113" s="21"/>
      <c r="Q113" s="21"/>
      <c r="R113" s="22"/>
      <c r="S113" s="22"/>
      <c r="T113" s="22"/>
      <c r="U113" s="22"/>
      <c r="V113" s="22"/>
    </row>
    <row r="114" spans="1:22" s="4" customFormat="1" ht="11.25">
      <c r="A114" s="106" t="s">
        <v>50</v>
      </c>
      <c r="B114" s="106"/>
      <c r="C114" s="106"/>
      <c r="D114" s="106"/>
      <c r="E114" s="106"/>
      <c r="F114" s="106"/>
      <c r="G114" s="106"/>
      <c r="H114" s="95"/>
      <c r="I114" s="42" t="s">
        <v>336</v>
      </c>
      <c r="J114" s="53" t="s">
        <v>780</v>
      </c>
      <c r="K114" s="71">
        <v>1433922.02</v>
      </c>
      <c r="L114" s="65">
        <v>343707.43</v>
      </c>
      <c r="M114" s="65">
        <v>1656521.44</v>
      </c>
      <c r="N114" s="132">
        <f>K114+L114+M114</f>
        <v>3434150.89</v>
      </c>
      <c r="O114" s="134"/>
      <c r="P114" s="13"/>
      <c r="Q114" s="21"/>
      <c r="R114" s="22"/>
      <c r="S114" s="22"/>
      <c r="T114" s="22"/>
      <c r="U114" s="22"/>
      <c r="V114" s="22"/>
    </row>
    <row r="115" spans="1:22" s="4" customFormat="1" ht="12">
      <c r="A115" s="105" t="s">
        <v>595</v>
      </c>
      <c r="B115" s="91"/>
      <c r="C115" s="91"/>
      <c r="D115" s="91"/>
      <c r="E115" s="91"/>
      <c r="F115" s="91"/>
      <c r="G115" s="91"/>
      <c r="H115" s="91"/>
      <c r="I115" s="44"/>
      <c r="J115" s="47"/>
      <c r="K115" s="67"/>
      <c r="L115" s="68"/>
      <c r="M115" s="69"/>
      <c r="N115" s="131"/>
      <c r="O115" s="134"/>
      <c r="P115" s="21"/>
      <c r="Q115" s="21"/>
      <c r="R115" s="22"/>
      <c r="S115" s="22"/>
      <c r="T115" s="22"/>
      <c r="U115" s="22"/>
      <c r="V115" s="22"/>
    </row>
    <row r="116" spans="1:22" s="4" customFormat="1" ht="12">
      <c r="A116" s="88"/>
      <c r="B116" s="87"/>
      <c r="C116" s="87"/>
      <c r="D116" s="87"/>
      <c r="E116" s="87"/>
      <c r="F116" s="87"/>
      <c r="G116" s="87"/>
      <c r="H116" s="87"/>
      <c r="I116" s="48"/>
      <c r="J116" s="43"/>
      <c r="K116" s="65"/>
      <c r="L116" s="65"/>
      <c r="M116" s="66"/>
      <c r="N116" s="130">
        <f>K116+L116+M116</f>
        <v>0</v>
      </c>
      <c r="O116" s="134"/>
      <c r="P116" s="21"/>
      <c r="Q116" s="21"/>
      <c r="R116" s="22"/>
      <c r="S116" s="22"/>
      <c r="T116" s="22"/>
      <c r="U116" s="22"/>
      <c r="V116" s="22"/>
    </row>
    <row r="117" spans="1:22" s="4" customFormat="1" ht="12">
      <c r="A117" s="87" t="s">
        <v>269</v>
      </c>
      <c r="B117" s="87"/>
      <c r="C117" s="87"/>
      <c r="D117" s="87"/>
      <c r="E117" s="87"/>
      <c r="F117" s="87"/>
      <c r="G117" s="87"/>
      <c r="H117" s="87"/>
      <c r="I117" s="48" t="s">
        <v>606</v>
      </c>
      <c r="J117" s="50"/>
      <c r="K117" s="66">
        <f>K119-K120</f>
        <v>0</v>
      </c>
      <c r="L117" s="66">
        <f>L119-L120</f>
        <v>0</v>
      </c>
      <c r="M117" s="66">
        <f>M119-M120</f>
        <v>0</v>
      </c>
      <c r="N117" s="130">
        <f>K117+L117+M117</f>
        <v>0</v>
      </c>
      <c r="O117" s="134"/>
      <c r="P117" s="13"/>
      <c r="Q117" s="21"/>
      <c r="R117" s="22"/>
      <c r="S117" s="22"/>
      <c r="T117" s="22"/>
      <c r="U117" s="22"/>
      <c r="V117" s="22"/>
    </row>
    <row r="118" spans="1:22" s="4" customFormat="1" ht="11.25">
      <c r="A118" s="62" t="s">
        <v>679</v>
      </c>
      <c r="B118" s="62"/>
      <c r="C118" s="62"/>
      <c r="D118" s="62"/>
      <c r="E118" s="62"/>
      <c r="F118" s="62"/>
      <c r="G118" s="62"/>
      <c r="H118" s="62"/>
      <c r="I118" s="44"/>
      <c r="J118" s="52"/>
      <c r="K118" s="70"/>
      <c r="L118" s="70"/>
      <c r="M118" s="70"/>
      <c r="N118" s="133"/>
      <c r="O118" s="134"/>
      <c r="P118" s="13"/>
      <c r="Q118" s="21"/>
      <c r="R118" s="22"/>
      <c r="S118" s="22"/>
      <c r="T118" s="22"/>
      <c r="U118" s="22"/>
      <c r="V118" s="22"/>
    </row>
    <row r="119" spans="1:22" s="4" customFormat="1" ht="11.25">
      <c r="A119" s="88" t="s">
        <v>155</v>
      </c>
      <c r="B119" s="88"/>
      <c r="C119" s="88"/>
      <c r="D119" s="88"/>
      <c r="E119" s="88"/>
      <c r="F119" s="88"/>
      <c r="G119" s="88"/>
      <c r="H119" s="88"/>
      <c r="I119" s="48" t="s">
        <v>395</v>
      </c>
      <c r="J119" s="50" t="s">
        <v>77</v>
      </c>
      <c r="K119" s="66">
        <v>0</v>
      </c>
      <c r="L119" s="66">
        <v>0</v>
      </c>
      <c r="M119" s="66">
        <v>0</v>
      </c>
      <c r="N119" s="130">
        <f>K119+L119+M119</f>
        <v>0</v>
      </c>
      <c r="O119" s="134"/>
      <c r="P119" s="13"/>
      <c r="Q119" s="21"/>
      <c r="R119" s="22"/>
      <c r="S119" s="22"/>
      <c r="T119" s="22"/>
      <c r="U119" s="22"/>
      <c r="V119" s="22"/>
    </row>
    <row r="120" spans="1:22" s="4" customFormat="1" ht="11.25">
      <c r="A120" s="106" t="s">
        <v>720</v>
      </c>
      <c r="B120" s="106"/>
      <c r="C120" s="106"/>
      <c r="D120" s="106"/>
      <c r="E120" s="106"/>
      <c r="F120" s="106"/>
      <c r="G120" s="106"/>
      <c r="H120" s="95"/>
      <c r="I120" s="42" t="s">
        <v>168</v>
      </c>
      <c r="J120" s="53" t="s">
        <v>546</v>
      </c>
      <c r="K120" s="71">
        <v>0</v>
      </c>
      <c r="L120" s="71">
        <v>0</v>
      </c>
      <c r="M120" s="71">
        <v>0</v>
      </c>
      <c r="N120" s="132">
        <f>K120+L120+M120</f>
        <v>0</v>
      </c>
      <c r="O120" s="134"/>
      <c r="P120" s="13"/>
      <c r="Q120" s="21"/>
      <c r="R120" s="22"/>
      <c r="S120" s="22"/>
      <c r="T120" s="22"/>
      <c r="U120" s="22"/>
      <c r="V120" s="22"/>
    </row>
    <row r="121" spans="1:22" s="4" customFormat="1" ht="12">
      <c r="A121" s="195" t="s">
        <v>651</v>
      </c>
      <c r="B121" s="195"/>
      <c r="C121" s="195"/>
      <c r="D121" s="195"/>
      <c r="E121" s="195"/>
      <c r="F121" s="195"/>
      <c r="G121" s="195"/>
      <c r="H121" s="196"/>
      <c r="I121" s="54" t="s">
        <v>699</v>
      </c>
      <c r="J121" s="55"/>
      <c r="K121" s="72">
        <f>K128-K129</f>
        <v>0</v>
      </c>
      <c r="L121" s="72">
        <f>L128-L129</f>
        <v>0</v>
      </c>
      <c r="M121" s="72">
        <f>M128-M129</f>
        <v>0</v>
      </c>
      <c r="N121" s="135">
        <f>K121+L121+M121</f>
        <v>0</v>
      </c>
      <c r="O121" s="134"/>
      <c r="P121" s="13"/>
      <c r="Q121" s="21"/>
      <c r="R121" s="22"/>
      <c r="S121" s="22"/>
      <c r="T121" s="22"/>
      <c r="U121" s="22"/>
      <c r="V121" s="22"/>
    </row>
    <row r="122" spans="1:22" s="4" customFormat="1" ht="11.25">
      <c r="A122" s="62" t="s">
        <v>5</v>
      </c>
      <c r="B122" s="62"/>
      <c r="C122" s="62"/>
      <c r="D122" s="62"/>
      <c r="E122" s="62"/>
      <c r="F122" s="62"/>
      <c r="G122" s="62"/>
      <c r="H122" s="62"/>
      <c r="I122" s="18"/>
      <c r="J122" s="18"/>
      <c r="K122" s="160"/>
      <c r="L122" s="160"/>
      <c r="M122" s="160"/>
      <c r="N122" s="170" t="s">
        <v>70</v>
      </c>
      <c r="O122" s="161"/>
      <c r="P122" s="13"/>
      <c r="Q122" s="21"/>
      <c r="R122" s="22"/>
      <c r="S122" s="22"/>
      <c r="T122" s="22"/>
      <c r="U122" s="22"/>
      <c r="V122" s="22"/>
    </row>
    <row r="123" spans="1:22" s="4" customFormat="1" ht="10.5" customHeight="1">
      <c r="A123" s="100"/>
      <c r="B123" s="100"/>
      <c r="C123" s="100"/>
      <c r="D123" s="100"/>
      <c r="E123" s="100"/>
      <c r="F123" s="100"/>
      <c r="G123" s="100"/>
      <c r="H123" s="32"/>
      <c r="I123" s="33" t="s">
        <v>201</v>
      </c>
      <c r="J123" s="74" t="s">
        <v>201</v>
      </c>
      <c r="K123" s="9" t="s">
        <v>794</v>
      </c>
      <c r="L123" s="9" t="s">
        <v>164</v>
      </c>
      <c r="M123" s="34" t="s">
        <v>86</v>
      </c>
      <c r="N123" s="35"/>
      <c r="O123" s="17"/>
      <c r="P123" s="13"/>
      <c r="Q123" s="21"/>
      <c r="R123" s="22"/>
      <c r="S123" s="22"/>
      <c r="T123" s="22"/>
      <c r="U123" s="22"/>
      <c r="V123" s="22"/>
    </row>
    <row r="124" spans="1:22" s="4" customFormat="1" ht="10.5" customHeight="1">
      <c r="A124" s="15" t="s">
        <v>536</v>
      </c>
      <c r="B124" s="15"/>
      <c r="C124" s="15"/>
      <c r="D124" s="15"/>
      <c r="E124" s="15"/>
      <c r="F124" s="15"/>
      <c r="G124" s="15"/>
      <c r="H124" s="102"/>
      <c r="I124" s="36" t="s">
        <v>640</v>
      </c>
      <c r="J124" s="75" t="s">
        <v>573</v>
      </c>
      <c r="K124" s="8" t="s">
        <v>180</v>
      </c>
      <c r="L124" s="8" t="s">
        <v>235</v>
      </c>
      <c r="M124" s="37" t="s">
        <v>285</v>
      </c>
      <c r="N124" s="38" t="s">
        <v>698</v>
      </c>
      <c r="O124" s="17"/>
      <c r="P124" s="13"/>
      <c r="Q124" s="21"/>
      <c r="R124" s="22"/>
      <c r="S124" s="22"/>
      <c r="T124" s="22"/>
      <c r="U124" s="22"/>
      <c r="V124" s="22"/>
    </row>
    <row r="125" spans="1:22" s="4" customFormat="1" ht="10.5" customHeight="1">
      <c r="A125" s="94"/>
      <c r="B125" s="94"/>
      <c r="C125" s="94"/>
      <c r="D125" s="94"/>
      <c r="E125" s="94"/>
      <c r="F125" s="94"/>
      <c r="G125" s="94"/>
      <c r="H125" s="101"/>
      <c r="I125" s="36" t="s">
        <v>108</v>
      </c>
      <c r="J125" s="76" t="s">
        <v>739</v>
      </c>
      <c r="K125" s="10" t="s">
        <v>256</v>
      </c>
      <c r="L125" s="8" t="s">
        <v>186</v>
      </c>
      <c r="M125" s="37" t="s">
        <v>373</v>
      </c>
      <c r="N125" s="38"/>
      <c r="O125" s="17"/>
      <c r="P125" s="13"/>
      <c r="Q125" s="21"/>
      <c r="R125" s="22"/>
      <c r="S125" s="22"/>
      <c r="T125" s="22"/>
      <c r="U125" s="22"/>
      <c r="V125" s="22"/>
    </row>
    <row r="126" spans="1:22" s="4" customFormat="1" ht="10.5" customHeight="1">
      <c r="A126" s="98">
        <v>1</v>
      </c>
      <c r="B126" s="98"/>
      <c r="C126" s="98"/>
      <c r="D126" s="98"/>
      <c r="E126" s="98"/>
      <c r="F126" s="98"/>
      <c r="G126" s="98"/>
      <c r="H126" s="99"/>
      <c r="I126" s="56">
        <v>2</v>
      </c>
      <c r="J126" s="56">
        <v>3</v>
      </c>
      <c r="K126" s="57">
        <v>4</v>
      </c>
      <c r="L126" s="57">
        <v>5</v>
      </c>
      <c r="M126" s="58" t="s">
        <v>442</v>
      </c>
      <c r="N126" s="41" t="s">
        <v>218</v>
      </c>
      <c r="O126" s="17"/>
      <c r="P126" s="13"/>
      <c r="Q126" s="21"/>
      <c r="R126" s="22"/>
      <c r="S126" s="22"/>
      <c r="T126" s="22"/>
      <c r="U126" s="22"/>
      <c r="V126" s="22"/>
    </row>
    <row r="127" spans="1:22" s="4" customFormat="1" ht="11.25">
      <c r="A127" s="62" t="s">
        <v>679</v>
      </c>
      <c r="B127" s="62"/>
      <c r="C127" s="62"/>
      <c r="D127" s="62"/>
      <c r="E127" s="62"/>
      <c r="F127" s="62"/>
      <c r="G127" s="62"/>
      <c r="H127" s="62"/>
      <c r="I127" s="44"/>
      <c r="J127" s="52"/>
      <c r="K127" s="70"/>
      <c r="L127" s="70"/>
      <c r="M127" s="70"/>
      <c r="N127" s="131"/>
      <c r="O127" s="134"/>
      <c r="P127" s="13"/>
      <c r="Q127" s="21"/>
      <c r="R127" s="22"/>
      <c r="S127" s="22"/>
      <c r="T127" s="22"/>
      <c r="U127" s="22"/>
      <c r="V127" s="22"/>
    </row>
    <row r="128" spans="1:22" s="4" customFormat="1" ht="11.25">
      <c r="A128" s="88" t="s">
        <v>58</v>
      </c>
      <c r="B128" s="88"/>
      <c r="C128" s="88"/>
      <c r="D128" s="88"/>
      <c r="E128" s="88"/>
      <c r="F128" s="88"/>
      <c r="G128" s="88"/>
      <c r="H128" s="88"/>
      <c r="I128" s="48" t="s">
        <v>76</v>
      </c>
      <c r="J128" s="50" t="s">
        <v>652</v>
      </c>
      <c r="K128" s="66">
        <v>0</v>
      </c>
      <c r="L128" s="66">
        <v>0</v>
      </c>
      <c r="M128" s="66">
        <v>0</v>
      </c>
      <c r="N128" s="130">
        <f>K128+L128+M128</f>
        <v>0</v>
      </c>
      <c r="O128" s="134"/>
      <c r="P128" s="13"/>
      <c r="Q128" s="21"/>
      <c r="R128" s="22"/>
      <c r="S128" s="22"/>
      <c r="T128" s="22"/>
      <c r="U128" s="22"/>
      <c r="V128" s="22"/>
    </row>
    <row r="129" spans="1:22" s="4" customFormat="1" ht="11.25">
      <c r="A129" s="106" t="s">
        <v>47</v>
      </c>
      <c r="B129" s="106"/>
      <c r="C129" s="106"/>
      <c r="D129" s="106"/>
      <c r="E129" s="106"/>
      <c r="F129" s="106"/>
      <c r="G129" s="106"/>
      <c r="H129" s="95"/>
      <c r="I129" s="42" t="s">
        <v>279</v>
      </c>
      <c r="J129" s="53" t="s">
        <v>652</v>
      </c>
      <c r="K129" s="71">
        <v>0</v>
      </c>
      <c r="L129" s="71">
        <v>0</v>
      </c>
      <c r="M129" s="71">
        <v>0</v>
      </c>
      <c r="N129" s="130">
        <f>K129+L129+M129</f>
        <v>0</v>
      </c>
      <c r="O129" s="134"/>
      <c r="P129" s="13"/>
      <c r="Q129" s="21"/>
      <c r="R129" s="22"/>
      <c r="S129" s="22"/>
      <c r="T129" s="22"/>
      <c r="U129" s="22"/>
      <c r="V129" s="22"/>
    </row>
    <row r="130" spans="1:22" s="4" customFormat="1" ht="12">
      <c r="A130" s="184" t="s">
        <v>407</v>
      </c>
      <c r="B130" s="184"/>
      <c r="C130" s="184"/>
      <c r="D130" s="184"/>
      <c r="E130" s="184"/>
      <c r="F130" s="184"/>
      <c r="G130" s="184"/>
      <c r="H130" s="184"/>
      <c r="I130" s="48" t="s">
        <v>601</v>
      </c>
      <c r="J130" s="50" t="s">
        <v>4</v>
      </c>
      <c r="K130" s="66">
        <v>0</v>
      </c>
      <c r="L130" s="66">
        <v>0</v>
      </c>
      <c r="M130" s="66">
        <v>0</v>
      </c>
      <c r="N130" s="130">
        <f>K130+L130+M130</f>
        <v>0</v>
      </c>
      <c r="O130" s="134"/>
      <c r="P130" s="13"/>
      <c r="Q130" s="21"/>
      <c r="R130" s="22"/>
      <c r="S130" s="22"/>
      <c r="T130" s="22"/>
      <c r="U130" s="22"/>
      <c r="V130" s="22"/>
    </row>
    <row r="131" spans="1:22" s="4" customFormat="1" ht="12">
      <c r="A131" s="185" t="s">
        <v>758</v>
      </c>
      <c r="B131" s="185"/>
      <c r="C131" s="185"/>
      <c r="D131" s="185"/>
      <c r="E131" s="185"/>
      <c r="F131" s="185"/>
      <c r="G131" s="185"/>
      <c r="H131" s="186"/>
      <c r="I131" s="187" t="s">
        <v>736</v>
      </c>
      <c r="J131" s="59"/>
      <c r="K131" s="180">
        <f>K133-K163</f>
        <v>-100933.02</v>
      </c>
      <c r="L131" s="180">
        <f>L133-L163</f>
        <v>-829489.35</v>
      </c>
      <c r="M131" s="180">
        <f>M133-M163</f>
        <v>-41788.32</v>
      </c>
      <c r="N131" s="181">
        <f>K131+L131+M131</f>
        <v>-972210.69</v>
      </c>
      <c r="O131" s="137"/>
      <c r="P131" s="13"/>
      <c r="Q131" s="21"/>
      <c r="R131" s="22"/>
      <c r="S131" s="22"/>
      <c r="T131" s="22"/>
      <c r="U131" s="22"/>
      <c r="V131" s="22"/>
    </row>
    <row r="132" spans="1:22" s="4" customFormat="1" ht="12">
      <c r="A132" s="188" t="s">
        <v>556</v>
      </c>
      <c r="B132" s="188"/>
      <c r="C132" s="188"/>
      <c r="D132" s="188"/>
      <c r="E132" s="188"/>
      <c r="F132" s="188"/>
      <c r="G132" s="188"/>
      <c r="H132" s="163"/>
      <c r="I132" s="44"/>
      <c r="J132" s="60"/>
      <c r="K132" s="182"/>
      <c r="L132" s="182"/>
      <c r="M132" s="182"/>
      <c r="N132" s="183"/>
      <c r="O132" s="137"/>
      <c r="P132" s="13"/>
      <c r="Q132" s="21"/>
      <c r="R132" s="22"/>
      <c r="S132" s="22"/>
      <c r="T132" s="22"/>
      <c r="U132" s="22"/>
      <c r="V132" s="22"/>
    </row>
    <row r="133" spans="1:22" s="4" customFormat="1" ht="12">
      <c r="A133" s="174" t="s">
        <v>267</v>
      </c>
      <c r="B133" s="177"/>
      <c r="C133" s="177"/>
      <c r="D133" s="177"/>
      <c r="E133" s="177"/>
      <c r="F133" s="177"/>
      <c r="G133" s="177"/>
      <c r="H133" s="178"/>
      <c r="I133" s="48" t="s">
        <v>57</v>
      </c>
      <c r="J133" s="179"/>
      <c r="K133" s="66">
        <f>K134+K138+K142+K146+K150+K154</f>
        <v>-8082145.85</v>
      </c>
      <c r="L133" s="66">
        <f>L134+L138+L142+L146+L150+L154</f>
        <v>-21206159.81</v>
      </c>
      <c r="M133" s="66">
        <f>M134+M138+M142+M146+M150+M154</f>
        <v>-65002.72</v>
      </c>
      <c r="N133" s="130">
        <f>K133+L133+M133</f>
        <v>-29353308.38</v>
      </c>
      <c r="O133" s="137"/>
      <c r="P133" s="13"/>
      <c r="Q133" s="21"/>
      <c r="R133" s="22"/>
      <c r="S133" s="22"/>
      <c r="T133" s="22"/>
      <c r="U133" s="22"/>
      <c r="V133" s="22"/>
    </row>
    <row r="134" spans="1:22" s="4" customFormat="1" ht="12">
      <c r="A134" s="87" t="s">
        <v>3</v>
      </c>
      <c r="B134" s="87"/>
      <c r="C134" s="87"/>
      <c r="D134" s="87"/>
      <c r="E134" s="87"/>
      <c r="F134" s="87"/>
      <c r="G134" s="87"/>
      <c r="H134" s="87"/>
      <c r="I134" s="42" t="s">
        <v>217</v>
      </c>
      <c r="J134" s="60"/>
      <c r="K134" s="71">
        <f>K136-K137</f>
        <v>0</v>
      </c>
      <c r="L134" s="71">
        <f>L136-L137</f>
        <v>0</v>
      </c>
      <c r="M134" s="71">
        <f>M136-M137</f>
        <v>-17702.72</v>
      </c>
      <c r="N134" s="132">
        <f>K134+L134+M134</f>
        <v>-17702.72</v>
      </c>
      <c r="O134" s="137"/>
      <c r="P134" s="13"/>
      <c r="Q134" s="21"/>
      <c r="R134" s="22"/>
      <c r="S134" s="22"/>
      <c r="T134" s="22"/>
      <c r="U134" s="22"/>
      <c r="V134" s="22"/>
    </row>
    <row r="135" spans="1:22" s="4" customFormat="1" ht="11.25">
      <c r="A135" s="62" t="s">
        <v>679</v>
      </c>
      <c r="B135" s="62"/>
      <c r="C135" s="62"/>
      <c r="D135" s="62"/>
      <c r="E135" s="62"/>
      <c r="F135" s="62"/>
      <c r="G135" s="62"/>
      <c r="H135" s="62"/>
      <c r="I135" s="44"/>
      <c r="J135" s="45"/>
      <c r="K135" s="69"/>
      <c r="L135" s="70"/>
      <c r="M135" s="70"/>
      <c r="N135" s="133"/>
      <c r="O135" s="137"/>
      <c r="P135" s="13"/>
      <c r="Q135" s="21"/>
      <c r="R135" s="22"/>
      <c r="S135" s="22"/>
      <c r="T135" s="22"/>
      <c r="U135" s="22"/>
      <c r="V135" s="22"/>
    </row>
    <row r="136" spans="1:22" s="4" customFormat="1" ht="11.25">
      <c r="A136" s="62" t="s">
        <v>402</v>
      </c>
      <c r="B136" s="62"/>
      <c r="C136" s="62"/>
      <c r="D136" s="62"/>
      <c r="E136" s="62"/>
      <c r="F136" s="62"/>
      <c r="G136" s="62"/>
      <c r="H136" s="62"/>
      <c r="I136" s="48" t="s">
        <v>441</v>
      </c>
      <c r="J136" s="50" t="s">
        <v>726</v>
      </c>
      <c r="K136" s="66">
        <v>8082145.85</v>
      </c>
      <c r="L136" s="66">
        <v>22961326.84</v>
      </c>
      <c r="M136" s="66">
        <v>1700727.4</v>
      </c>
      <c r="N136" s="130">
        <f>K136+L136+M136</f>
        <v>32744200.09</v>
      </c>
      <c r="O136" s="137"/>
      <c r="P136" s="13"/>
      <c r="Q136" s="21"/>
      <c r="R136" s="22"/>
      <c r="S136" s="22"/>
      <c r="T136" s="22"/>
      <c r="U136" s="22"/>
      <c r="V136" s="22"/>
    </row>
    <row r="137" spans="1:22" s="4" customFormat="1" ht="11.25">
      <c r="A137" s="106" t="s">
        <v>763</v>
      </c>
      <c r="B137" s="106"/>
      <c r="C137" s="106"/>
      <c r="D137" s="106"/>
      <c r="E137" s="106"/>
      <c r="F137" s="106"/>
      <c r="G137" s="106"/>
      <c r="H137" s="95"/>
      <c r="I137" s="42" t="s">
        <v>646</v>
      </c>
      <c r="J137" s="53" t="s">
        <v>518</v>
      </c>
      <c r="K137" s="71">
        <v>8082145.85</v>
      </c>
      <c r="L137" s="70">
        <v>22961326.84</v>
      </c>
      <c r="M137" s="70">
        <v>1718430.12</v>
      </c>
      <c r="N137" s="132">
        <f>K137+L137+M137</f>
        <v>32761902.81</v>
      </c>
      <c r="O137" s="137"/>
      <c r="P137" s="13"/>
      <c r="Q137" s="21"/>
      <c r="R137" s="22"/>
      <c r="S137" s="22"/>
      <c r="T137" s="22"/>
      <c r="U137" s="22"/>
      <c r="V137" s="22"/>
    </row>
    <row r="138" spans="1:22" s="4" customFormat="1" ht="12">
      <c r="A138" s="104" t="s">
        <v>589</v>
      </c>
      <c r="B138" s="104"/>
      <c r="C138" s="104"/>
      <c r="D138" s="104"/>
      <c r="E138" s="104"/>
      <c r="F138" s="104"/>
      <c r="G138" s="104"/>
      <c r="H138" s="89"/>
      <c r="I138" s="42" t="s">
        <v>780</v>
      </c>
      <c r="J138" s="50"/>
      <c r="K138" s="71">
        <f>K140-K141</f>
        <v>0</v>
      </c>
      <c r="L138" s="71">
        <f>L140-L141</f>
        <v>0</v>
      </c>
      <c r="M138" s="71">
        <f>M140-M141</f>
        <v>0</v>
      </c>
      <c r="N138" s="132">
        <f>K138+L138+M138</f>
        <v>0</v>
      </c>
      <c r="O138" s="134"/>
      <c r="P138" s="13"/>
      <c r="Q138" s="21"/>
      <c r="R138" s="22"/>
      <c r="S138" s="22"/>
      <c r="T138" s="22"/>
      <c r="U138" s="22"/>
      <c r="V138" s="22"/>
    </row>
    <row r="139" spans="1:22" s="4" customFormat="1" ht="11.25">
      <c r="A139" s="62" t="s">
        <v>679</v>
      </c>
      <c r="B139" s="62"/>
      <c r="C139" s="62"/>
      <c r="D139" s="62"/>
      <c r="E139" s="62"/>
      <c r="F139" s="62"/>
      <c r="G139" s="62"/>
      <c r="H139" s="62"/>
      <c r="I139" s="44"/>
      <c r="J139" s="51"/>
      <c r="K139" s="70"/>
      <c r="L139" s="70"/>
      <c r="M139" s="70"/>
      <c r="N139" s="133"/>
      <c r="O139" s="134"/>
      <c r="P139" s="13"/>
      <c r="Q139" s="21"/>
      <c r="R139" s="22"/>
      <c r="S139" s="22"/>
      <c r="T139" s="22"/>
      <c r="U139" s="22"/>
      <c r="V139" s="22"/>
    </row>
    <row r="140" spans="1:22" s="4" customFormat="1" ht="11.25">
      <c r="A140" s="88" t="s">
        <v>117</v>
      </c>
      <c r="B140" s="88"/>
      <c r="C140" s="88"/>
      <c r="D140" s="88"/>
      <c r="E140" s="88"/>
      <c r="F140" s="88"/>
      <c r="G140" s="88"/>
      <c r="H140" s="93"/>
      <c r="I140" s="48" t="s">
        <v>158</v>
      </c>
      <c r="J140" s="50" t="s">
        <v>143</v>
      </c>
      <c r="K140" s="66">
        <v>0</v>
      </c>
      <c r="L140" s="66">
        <v>0</v>
      </c>
      <c r="M140" s="66">
        <v>0</v>
      </c>
      <c r="N140" s="130">
        <f>K140+L140+M140</f>
        <v>0</v>
      </c>
      <c r="O140" s="134"/>
      <c r="P140" s="13"/>
      <c r="Q140" s="21"/>
      <c r="R140" s="22"/>
      <c r="S140" s="22"/>
      <c r="T140" s="22"/>
      <c r="U140" s="22"/>
      <c r="V140" s="22"/>
    </row>
    <row r="141" spans="1:22" s="4" customFormat="1" ht="11.25">
      <c r="A141" s="88" t="s">
        <v>146</v>
      </c>
      <c r="B141" s="88"/>
      <c r="C141" s="88"/>
      <c r="D141" s="88"/>
      <c r="E141" s="88"/>
      <c r="F141" s="88"/>
      <c r="G141" s="88"/>
      <c r="H141" s="93"/>
      <c r="I141" s="48" t="s">
        <v>386</v>
      </c>
      <c r="J141" s="43" t="s">
        <v>351</v>
      </c>
      <c r="K141" s="65">
        <v>0</v>
      </c>
      <c r="L141" s="65">
        <v>0</v>
      </c>
      <c r="M141" s="66">
        <v>0</v>
      </c>
      <c r="N141" s="130">
        <f>K141+L141+M141</f>
        <v>0</v>
      </c>
      <c r="O141" s="134"/>
      <c r="P141" s="13"/>
      <c r="Q141" s="21"/>
      <c r="R141" s="22"/>
      <c r="S141" s="22"/>
      <c r="T141" s="22"/>
      <c r="U141" s="22"/>
      <c r="V141" s="22"/>
    </row>
    <row r="142" spans="1:22" s="4" customFormat="1" ht="12">
      <c r="A142" s="104" t="s">
        <v>105</v>
      </c>
      <c r="B142" s="104"/>
      <c r="C142" s="104"/>
      <c r="D142" s="104"/>
      <c r="E142" s="104"/>
      <c r="F142" s="104"/>
      <c r="G142" s="104"/>
      <c r="H142" s="89"/>
      <c r="I142" s="42" t="s">
        <v>548</v>
      </c>
      <c r="J142" s="43"/>
      <c r="K142" s="64">
        <f>K144-K145</f>
        <v>0</v>
      </c>
      <c r="L142" s="64">
        <f>L144-L145</f>
        <v>0</v>
      </c>
      <c r="M142" s="64">
        <f>M144-M145</f>
        <v>0</v>
      </c>
      <c r="N142" s="132">
        <f>K142+L142+M142</f>
        <v>0</v>
      </c>
      <c r="O142" s="134"/>
      <c r="P142" s="13"/>
      <c r="Q142" s="21"/>
      <c r="R142" s="22"/>
      <c r="S142" s="22"/>
      <c r="T142" s="22"/>
      <c r="U142" s="22"/>
      <c r="V142" s="22"/>
    </row>
    <row r="143" spans="1:22" s="4" customFormat="1" ht="11.25">
      <c r="A143" s="62" t="s">
        <v>679</v>
      </c>
      <c r="B143" s="62"/>
      <c r="C143" s="62"/>
      <c r="D143" s="62"/>
      <c r="E143" s="62"/>
      <c r="F143" s="62"/>
      <c r="G143" s="62"/>
      <c r="H143" s="62"/>
      <c r="I143" s="44"/>
      <c r="J143" s="47"/>
      <c r="K143" s="67"/>
      <c r="L143" s="67"/>
      <c r="M143" s="70"/>
      <c r="N143" s="133"/>
      <c r="O143" s="134"/>
      <c r="P143" s="13"/>
      <c r="Q143" s="21"/>
      <c r="R143" s="22"/>
      <c r="S143" s="22"/>
      <c r="T143" s="22"/>
      <c r="U143" s="22"/>
      <c r="V143" s="22"/>
    </row>
    <row r="144" spans="1:22" s="4" customFormat="1" ht="11.25">
      <c r="A144" s="88" t="s">
        <v>200</v>
      </c>
      <c r="B144" s="88"/>
      <c r="C144" s="88"/>
      <c r="D144" s="88"/>
      <c r="E144" s="88"/>
      <c r="F144" s="88"/>
      <c r="G144" s="88"/>
      <c r="H144" s="88"/>
      <c r="I144" s="48" t="s">
        <v>319</v>
      </c>
      <c r="J144" s="43" t="s">
        <v>426</v>
      </c>
      <c r="K144" s="66">
        <v>0</v>
      </c>
      <c r="L144" s="66">
        <v>0</v>
      </c>
      <c r="M144" s="66">
        <v>0</v>
      </c>
      <c r="N144" s="130">
        <f>K144+L144+M144</f>
        <v>0</v>
      </c>
      <c r="O144" s="134"/>
      <c r="P144" s="13"/>
      <c r="Q144" s="21"/>
      <c r="R144" s="22"/>
      <c r="S144" s="22"/>
      <c r="T144" s="22"/>
      <c r="U144" s="22"/>
      <c r="V144" s="22"/>
    </row>
    <row r="145" spans="1:22" s="4" customFormat="1" ht="11.25">
      <c r="A145" s="62" t="s">
        <v>575</v>
      </c>
      <c r="B145" s="62"/>
      <c r="C145" s="62"/>
      <c r="D145" s="62"/>
      <c r="E145" s="62"/>
      <c r="F145" s="62"/>
      <c r="G145" s="62"/>
      <c r="H145" s="62"/>
      <c r="I145" s="42" t="s">
        <v>103</v>
      </c>
      <c r="J145" s="43" t="s">
        <v>179</v>
      </c>
      <c r="K145" s="64">
        <v>0</v>
      </c>
      <c r="L145" s="64">
        <v>0</v>
      </c>
      <c r="M145" s="71">
        <v>0</v>
      </c>
      <c r="N145" s="132">
        <f>K145+L145+M145</f>
        <v>0</v>
      </c>
      <c r="O145" s="134"/>
      <c r="P145" s="13"/>
      <c r="Q145" s="21"/>
      <c r="R145" s="22"/>
      <c r="S145" s="22"/>
      <c r="T145" s="22"/>
      <c r="U145" s="22"/>
      <c r="V145" s="22"/>
    </row>
    <row r="146" spans="1:22" s="4" customFormat="1" ht="12">
      <c r="A146" s="104" t="s">
        <v>479</v>
      </c>
      <c r="B146" s="104"/>
      <c r="C146" s="104"/>
      <c r="D146" s="104"/>
      <c r="E146" s="104"/>
      <c r="F146" s="104"/>
      <c r="G146" s="104"/>
      <c r="H146" s="89"/>
      <c r="I146" s="42" t="s">
        <v>272</v>
      </c>
      <c r="J146" s="43"/>
      <c r="K146" s="64">
        <f>K148-K149</f>
        <v>0</v>
      </c>
      <c r="L146" s="64">
        <f>L148-L149</f>
        <v>0</v>
      </c>
      <c r="M146" s="64">
        <f>M148-M149</f>
        <v>0</v>
      </c>
      <c r="N146" s="132">
        <f>K146+L146+M146</f>
        <v>0</v>
      </c>
      <c r="O146" s="134"/>
      <c r="P146" s="13"/>
      <c r="Q146" s="21"/>
      <c r="R146" s="22"/>
      <c r="S146" s="22"/>
      <c r="T146" s="22"/>
      <c r="U146" s="22"/>
      <c r="V146" s="22"/>
    </row>
    <row r="147" spans="1:22" s="4" customFormat="1" ht="11.25">
      <c r="A147" s="62" t="s">
        <v>679</v>
      </c>
      <c r="B147" s="62"/>
      <c r="C147" s="62"/>
      <c r="D147" s="62"/>
      <c r="E147" s="62"/>
      <c r="F147" s="62"/>
      <c r="G147" s="62"/>
      <c r="H147" s="62"/>
      <c r="I147" s="44"/>
      <c r="J147" s="47"/>
      <c r="K147" s="67"/>
      <c r="L147" s="67"/>
      <c r="M147" s="70"/>
      <c r="N147" s="133"/>
      <c r="O147" s="134"/>
      <c r="P147" s="13"/>
      <c r="Q147" s="21"/>
      <c r="R147" s="22"/>
      <c r="S147" s="22"/>
      <c r="T147" s="22"/>
      <c r="U147" s="22"/>
      <c r="V147" s="22"/>
    </row>
    <row r="148" spans="1:22" s="4" customFormat="1" ht="11.25">
      <c r="A148" s="88" t="s">
        <v>669</v>
      </c>
      <c r="B148" s="88"/>
      <c r="C148" s="88"/>
      <c r="D148" s="88"/>
      <c r="E148" s="88"/>
      <c r="F148" s="88"/>
      <c r="G148" s="88"/>
      <c r="H148" s="88"/>
      <c r="I148" s="48" t="s">
        <v>487</v>
      </c>
      <c r="J148" s="43" t="s">
        <v>686</v>
      </c>
      <c r="K148" s="65">
        <v>0</v>
      </c>
      <c r="L148" s="65">
        <v>0</v>
      </c>
      <c r="M148" s="66">
        <v>0</v>
      </c>
      <c r="N148" s="130">
        <f>K148+L148+M148</f>
        <v>0</v>
      </c>
      <c r="O148" s="134"/>
      <c r="P148" s="13"/>
      <c r="Q148" s="21"/>
      <c r="R148" s="22"/>
      <c r="S148" s="22"/>
      <c r="T148" s="22"/>
      <c r="U148" s="22"/>
      <c r="V148" s="22"/>
    </row>
    <row r="149" spans="1:22" s="4" customFormat="1" ht="11.25">
      <c r="A149" s="62" t="s">
        <v>597</v>
      </c>
      <c r="B149" s="62"/>
      <c r="C149" s="62"/>
      <c r="D149" s="62"/>
      <c r="E149" s="62"/>
      <c r="F149" s="62"/>
      <c r="G149" s="62"/>
      <c r="H149" s="62"/>
      <c r="I149" s="42" t="s">
        <v>694</v>
      </c>
      <c r="J149" s="43" t="s">
        <v>465</v>
      </c>
      <c r="K149" s="64">
        <v>0</v>
      </c>
      <c r="L149" s="64">
        <v>0</v>
      </c>
      <c r="M149" s="71">
        <v>0</v>
      </c>
      <c r="N149" s="132">
        <f>K149+L149+M149</f>
        <v>0</v>
      </c>
      <c r="O149" s="134"/>
      <c r="P149" s="13"/>
      <c r="Q149" s="21"/>
      <c r="R149" s="22"/>
      <c r="S149" s="22"/>
      <c r="T149" s="22"/>
      <c r="U149" s="22"/>
      <c r="V149" s="22"/>
    </row>
    <row r="150" spans="1:22" s="4" customFormat="1" ht="12">
      <c r="A150" s="104" t="s">
        <v>358</v>
      </c>
      <c r="B150" s="104"/>
      <c r="C150" s="104"/>
      <c r="D150" s="104"/>
      <c r="E150" s="104"/>
      <c r="F150" s="104"/>
      <c r="G150" s="104"/>
      <c r="H150" s="89"/>
      <c r="I150" s="44" t="s">
        <v>2</v>
      </c>
      <c r="J150" s="47"/>
      <c r="K150" s="67">
        <f>K152-K153</f>
        <v>0</v>
      </c>
      <c r="L150" s="67">
        <f>L152-L153</f>
        <v>0</v>
      </c>
      <c r="M150" s="67">
        <f>M152-M153</f>
        <v>0</v>
      </c>
      <c r="N150" s="133">
        <f>K150+L150+M150</f>
        <v>0</v>
      </c>
      <c r="O150" s="134"/>
      <c r="P150" s="13"/>
      <c r="Q150" s="21"/>
      <c r="R150" s="22"/>
      <c r="S150" s="22"/>
      <c r="T150" s="22"/>
      <c r="U150" s="22"/>
      <c r="V150" s="22"/>
    </row>
    <row r="151" spans="1:22" s="4" customFormat="1" ht="11.25">
      <c r="A151" s="62" t="s">
        <v>679</v>
      </c>
      <c r="B151" s="62"/>
      <c r="C151" s="62"/>
      <c r="D151" s="62"/>
      <c r="E151" s="62"/>
      <c r="F151" s="62"/>
      <c r="G151" s="62"/>
      <c r="H151" s="62"/>
      <c r="I151" s="44"/>
      <c r="J151" s="45"/>
      <c r="K151" s="67"/>
      <c r="L151" s="67"/>
      <c r="M151" s="70"/>
      <c r="N151" s="133"/>
      <c r="O151" s="134"/>
      <c r="P151" s="13"/>
      <c r="Q151" s="21"/>
      <c r="R151" s="22"/>
      <c r="S151" s="22"/>
      <c r="T151" s="22"/>
      <c r="U151" s="22"/>
      <c r="V151" s="22"/>
    </row>
    <row r="152" spans="1:22" s="4" customFormat="1" ht="11.25">
      <c r="A152" s="88" t="s">
        <v>362</v>
      </c>
      <c r="B152" s="88"/>
      <c r="C152" s="88"/>
      <c r="D152" s="88"/>
      <c r="E152" s="88"/>
      <c r="F152" s="88"/>
      <c r="G152" s="88"/>
      <c r="H152" s="88"/>
      <c r="I152" s="46" t="s">
        <v>647</v>
      </c>
      <c r="J152" s="43" t="s">
        <v>532</v>
      </c>
      <c r="K152" s="68">
        <v>0</v>
      </c>
      <c r="L152" s="68">
        <v>0</v>
      </c>
      <c r="M152" s="69">
        <v>0</v>
      </c>
      <c r="N152" s="131">
        <f>K152+L152+M152</f>
        <v>0</v>
      </c>
      <c r="O152" s="134"/>
      <c r="P152" s="13"/>
      <c r="Q152" s="21"/>
      <c r="R152" s="22"/>
      <c r="S152" s="22"/>
      <c r="T152" s="22"/>
      <c r="U152" s="22"/>
      <c r="V152" s="22"/>
    </row>
    <row r="153" spans="1:22" s="4" customFormat="1" ht="11.25">
      <c r="A153" s="106" t="s">
        <v>254</v>
      </c>
      <c r="B153" s="106"/>
      <c r="C153" s="106"/>
      <c r="D153" s="106"/>
      <c r="E153" s="106"/>
      <c r="F153" s="106"/>
      <c r="G153" s="106"/>
      <c r="H153" s="95"/>
      <c r="I153" s="42" t="s">
        <v>446</v>
      </c>
      <c r="J153" s="49" t="s">
        <v>709</v>
      </c>
      <c r="K153" s="64">
        <v>0</v>
      </c>
      <c r="L153" s="64">
        <v>0</v>
      </c>
      <c r="M153" s="71">
        <v>0</v>
      </c>
      <c r="N153" s="132">
        <f>K153+L153+M153</f>
        <v>0</v>
      </c>
      <c r="O153" s="134"/>
      <c r="P153" s="13"/>
      <c r="Q153" s="21"/>
      <c r="R153" s="22"/>
      <c r="S153" s="22"/>
      <c r="T153" s="22"/>
      <c r="U153" s="22"/>
      <c r="V153" s="22"/>
    </row>
    <row r="154" spans="1:22" s="4" customFormat="1" ht="12">
      <c r="A154" s="87" t="s">
        <v>307</v>
      </c>
      <c r="B154" s="87"/>
      <c r="C154" s="87"/>
      <c r="D154" s="87"/>
      <c r="E154" s="87"/>
      <c r="F154" s="87"/>
      <c r="G154" s="87"/>
      <c r="H154" s="162"/>
      <c r="I154" s="46" t="s">
        <v>154</v>
      </c>
      <c r="J154" s="47"/>
      <c r="K154" s="68">
        <f>K156-K157</f>
        <v>-8082145.85</v>
      </c>
      <c r="L154" s="68">
        <f>L156-L157</f>
        <v>-21206159.81</v>
      </c>
      <c r="M154" s="68">
        <f>M156-M157</f>
        <v>-47300</v>
      </c>
      <c r="N154" s="131">
        <f>K154+L154+M154</f>
        <v>-29335605.66</v>
      </c>
      <c r="O154" s="134"/>
      <c r="P154" s="13"/>
      <c r="Q154" s="21"/>
      <c r="R154" s="22"/>
      <c r="S154" s="22"/>
      <c r="T154" s="22"/>
      <c r="U154" s="22"/>
      <c r="V154" s="22"/>
    </row>
    <row r="155" spans="1:22" s="4" customFormat="1" ht="11.25">
      <c r="A155" s="62" t="s">
        <v>679</v>
      </c>
      <c r="B155" s="62"/>
      <c r="C155" s="62"/>
      <c r="D155" s="62"/>
      <c r="E155" s="62"/>
      <c r="F155" s="62"/>
      <c r="G155" s="62"/>
      <c r="H155" s="62"/>
      <c r="I155" s="44"/>
      <c r="J155" s="45"/>
      <c r="K155" s="67"/>
      <c r="L155" s="67"/>
      <c r="M155" s="70"/>
      <c r="N155" s="133"/>
      <c r="O155" s="134"/>
      <c r="P155" s="13"/>
      <c r="Q155" s="21"/>
      <c r="R155" s="22"/>
      <c r="S155" s="22"/>
      <c r="T155" s="22"/>
      <c r="U155" s="22"/>
      <c r="V155" s="22"/>
    </row>
    <row r="156" spans="1:22" s="4" customFormat="1" ht="11.25">
      <c r="A156" s="88" t="s">
        <v>199</v>
      </c>
      <c r="B156" s="88"/>
      <c r="C156" s="88"/>
      <c r="D156" s="88"/>
      <c r="E156" s="88"/>
      <c r="F156" s="88"/>
      <c r="G156" s="88"/>
      <c r="H156" s="88"/>
      <c r="I156" s="48" t="s">
        <v>782</v>
      </c>
      <c r="J156" s="43" t="s">
        <v>361</v>
      </c>
      <c r="K156" s="65">
        <v>203408.44</v>
      </c>
      <c r="L156" s="65">
        <v>1783923.63</v>
      </c>
      <c r="M156" s="66">
        <v>1653427.4</v>
      </c>
      <c r="N156" s="130">
        <f>K156+L156+M156</f>
        <v>3640759.47</v>
      </c>
      <c r="O156" s="134"/>
      <c r="P156" s="13"/>
      <c r="Q156" s="21"/>
      <c r="R156" s="22"/>
      <c r="S156" s="22"/>
      <c r="T156" s="22"/>
      <c r="U156" s="22"/>
      <c r="V156" s="22"/>
    </row>
    <row r="157" spans="1:22" s="4" customFormat="1" ht="11.25">
      <c r="A157" s="158" t="s">
        <v>551</v>
      </c>
      <c r="B157" s="158"/>
      <c r="C157" s="158"/>
      <c r="D157" s="158"/>
      <c r="E157" s="158"/>
      <c r="F157" s="158"/>
      <c r="G157" s="158"/>
      <c r="H157" s="159"/>
      <c r="I157" s="54" t="s">
        <v>600</v>
      </c>
      <c r="J157" s="61" t="s">
        <v>126</v>
      </c>
      <c r="K157" s="73">
        <v>8285554.29</v>
      </c>
      <c r="L157" s="73">
        <v>22990083.44</v>
      </c>
      <c r="M157" s="72">
        <v>1700727.4</v>
      </c>
      <c r="N157" s="135">
        <f>K157+L157+M157</f>
        <v>32976365.13</v>
      </c>
      <c r="O157" s="134"/>
      <c r="P157" s="13"/>
      <c r="Q157" s="21"/>
      <c r="R157" s="22"/>
      <c r="S157" s="22"/>
      <c r="T157" s="22"/>
      <c r="U157" s="22"/>
      <c r="V157" s="22"/>
    </row>
    <row r="158" spans="1:22" s="4" customFormat="1" ht="11.25">
      <c r="A158" s="62" t="s">
        <v>5</v>
      </c>
      <c r="B158" s="62"/>
      <c r="C158" s="62"/>
      <c r="D158" s="62"/>
      <c r="E158" s="62"/>
      <c r="F158" s="62"/>
      <c r="G158" s="62"/>
      <c r="H158" s="62"/>
      <c r="I158" s="18"/>
      <c r="J158" s="18"/>
      <c r="K158" s="160"/>
      <c r="L158" s="160"/>
      <c r="M158" s="160"/>
      <c r="N158" s="170" t="s">
        <v>701</v>
      </c>
      <c r="O158" s="161"/>
      <c r="P158" s="13"/>
      <c r="Q158" s="21"/>
      <c r="R158" s="22"/>
      <c r="S158" s="22"/>
      <c r="T158" s="22"/>
      <c r="U158" s="22"/>
      <c r="V158" s="22"/>
    </row>
    <row r="159" spans="1:22" s="4" customFormat="1" ht="10.5" customHeight="1">
      <c r="A159" s="100"/>
      <c r="B159" s="100"/>
      <c r="C159" s="100"/>
      <c r="D159" s="100"/>
      <c r="E159" s="100"/>
      <c r="F159" s="100"/>
      <c r="G159" s="100"/>
      <c r="H159" s="32"/>
      <c r="I159" s="33" t="s">
        <v>201</v>
      </c>
      <c r="J159" s="74" t="s">
        <v>201</v>
      </c>
      <c r="K159" s="9" t="s">
        <v>794</v>
      </c>
      <c r="L159" s="9" t="s">
        <v>164</v>
      </c>
      <c r="M159" s="34" t="s">
        <v>86</v>
      </c>
      <c r="N159" s="35"/>
      <c r="O159" s="17"/>
      <c r="P159" s="13"/>
      <c r="Q159" s="21"/>
      <c r="R159" s="22"/>
      <c r="S159" s="22"/>
      <c r="T159" s="22"/>
      <c r="U159" s="22"/>
      <c r="V159" s="22"/>
    </row>
    <row r="160" spans="1:22" s="4" customFormat="1" ht="10.5" customHeight="1">
      <c r="A160" s="15" t="s">
        <v>536</v>
      </c>
      <c r="B160" s="15"/>
      <c r="C160" s="15"/>
      <c r="D160" s="15"/>
      <c r="E160" s="15"/>
      <c r="F160" s="15"/>
      <c r="G160" s="15"/>
      <c r="H160" s="102"/>
      <c r="I160" s="36" t="s">
        <v>640</v>
      </c>
      <c r="J160" s="75" t="s">
        <v>573</v>
      </c>
      <c r="K160" s="8" t="s">
        <v>180</v>
      </c>
      <c r="L160" s="8" t="s">
        <v>235</v>
      </c>
      <c r="M160" s="37" t="s">
        <v>285</v>
      </c>
      <c r="N160" s="38" t="s">
        <v>698</v>
      </c>
      <c r="O160" s="17"/>
      <c r="P160" s="13"/>
      <c r="Q160" s="21"/>
      <c r="R160" s="22"/>
      <c r="S160" s="22"/>
      <c r="T160" s="22"/>
      <c r="U160" s="22"/>
      <c r="V160" s="22"/>
    </row>
    <row r="161" spans="1:22" s="4" customFormat="1" ht="10.5" customHeight="1">
      <c r="A161" s="94"/>
      <c r="B161" s="94"/>
      <c r="C161" s="94"/>
      <c r="D161" s="94"/>
      <c r="E161" s="94"/>
      <c r="F161" s="94"/>
      <c r="G161" s="94"/>
      <c r="H161" s="101"/>
      <c r="I161" s="36" t="s">
        <v>108</v>
      </c>
      <c r="J161" s="76" t="s">
        <v>739</v>
      </c>
      <c r="K161" s="10" t="s">
        <v>256</v>
      </c>
      <c r="L161" s="8" t="s">
        <v>186</v>
      </c>
      <c r="M161" s="37" t="s">
        <v>373</v>
      </c>
      <c r="N161" s="38"/>
      <c r="O161" s="17"/>
      <c r="P161" s="13"/>
      <c r="Q161" s="21"/>
      <c r="R161" s="22"/>
      <c r="S161" s="22"/>
      <c r="T161" s="22"/>
      <c r="U161" s="22"/>
      <c r="V161" s="22"/>
    </row>
    <row r="162" spans="1:22" s="4" customFormat="1" ht="10.5" customHeight="1">
      <c r="A162" s="98">
        <v>1</v>
      </c>
      <c r="B162" s="98"/>
      <c r="C162" s="98"/>
      <c r="D162" s="98"/>
      <c r="E162" s="98"/>
      <c r="F162" s="98"/>
      <c r="G162" s="98"/>
      <c r="H162" s="99"/>
      <c r="I162" s="56">
        <v>2</v>
      </c>
      <c r="J162" s="56">
        <v>3</v>
      </c>
      <c r="K162" s="57">
        <v>4</v>
      </c>
      <c r="L162" s="57">
        <v>5</v>
      </c>
      <c r="M162" s="58" t="s">
        <v>442</v>
      </c>
      <c r="N162" s="41" t="s">
        <v>218</v>
      </c>
      <c r="O162" s="17"/>
      <c r="P162" s="13"/>
      <c r="Q162" s="21"/>
      <c r="R162" s="22"/>
      <c r="S162" s="22"/>
      <c r="T162" s="22"/>
      <c r="U162" s="22"/>
      <c r="V162" s="22"/>
    </row>
    <row r="163" spans="1:22" s="4" customFormat="1" ht="11.25">
      <c r="A163" s="107" t="s">
        <v>564</v>
      </c>
      <c r="B163" s="96"/>
      <c r="C163" s="96"/>
      <c r="D163" s="96"/>
      <c r="E163" s="96"/>
      <c r="F163" s="96"/>
      <c r="G163" s="96"/>
      <c r="H163" s="96"/>
      <c r="I163" s="48" t="s">
        <v>726</v>
      </c>
      <c r="J163" s="43"/>
      <c r="K163" s="123">
        <f>K164+K168+K172+K176+K177</f>
        <v>-7981212.83</v>
      </c>
      <c r="L163" s="123">
        <f>L164+L168+L172+L176+L177</f>
        <v>-20376670.46</v>
      </c>
      <c r="M163" s="123">
        <f>M164+M168+M172+M176+M177</f>
        <v>-23214.4</v>
      </c>
      <c r="N163" s="136">
        <f>K163+L163+M163</f>
        <v>-28381097.69</v>
      </c>
      <c r="O163" s="137"/>
      <c r="P163" s="13"/>
      <c r="Q163" s="21"/>
      <c r="R163" s="22"/>
      <c r="S163" s="22"/>
      <c r="T163" s="22"/>
      <c r="U163" s="22"/>
      <c r="V163" s="22"/>
    </row>
    <row r="164" spans="1:22" s="4" customFormat="1" ht="12">
      <c r="A164" s="104" t="s">
        <v>539</v>
      </c>
      <c r="B164" s="104"/>
      <c r="C164" s="104"/>
      <c r="D164" s="104"/>
      <c r="E164" s="104"/>
      <c r="F164" s="104"/>
      <c r="G164" s="104"/>
      <c r="H164" s="104"/>
      <c r="I164" s="48" t="s">
        <v>143</v>
      </c>
      <c r="J164" s="43"/>
      <c r="K164" s="67">
        <f>K166-K167</f>
        <v>0</v>
      </c>
      <c r="L164" s="67">
        <f>L166-L167</f>
        <v>0</v>
      </c>
      <c r="M164" s="67">
        <f>M166-M167</f>
        <v>0</v>
      </c>
      <c r="N164" s="133">
        <f>K164+L164+M164</f>
        <v>0</v>
      </c>
      <c r="O164" s="137"/>
      <c r="P164" s="13"/>
      <c r="Q164" s="21"/>
      <c r="R164" s="22"/>
      <c r="S164" s="22"/>
      <c r="T164" s="22"/>
      <c r="U164" s="22"/>
      <c r="V164" s="22"/>
    </row>
    <row r="165" spans="1:22" s="4" customFormat="1" ht="11.25">
      <c r="A165" s="62" t="s">
        <v>679</v>
      </c>
      <c r="B165" s="62"/>
      <c r="C165" s="62"/>
      <c r="D165" s="62"/>
      <c r="E165" s="62"/>
      <c r="F165" s="62"/>
      <c r="G165" s="62"/>
      <c r="H165" s="62"/>
      <c r="I165" s="44"/>
      <c r="J165" s="47"/>
      <c r="K165" s="67"/>
      <c r="L165" s="67"/>
      <c r="M165" s="70"/>
      <c r="N165" s="133"/>
      <c r="O165" s="137"/>
      <c r="P165" s="13"/>
      <c r="Q165" s="21"/>
      <c r="R165" s="22"/>
      <c r="S165" s="22"/>
      <c r="T165" s="22"/>
      <c r="U165" s="22"/>
      <c r="V165" s="22"/>
    </row>
    <row r="166" spans="1:22" s="4" customFormat="1" ht="11.25">
      <c r="A166" s="62" t="s">
        <v>145</v>
      </c>
      <c r="B166" s="62"/>
      <c r="C166" s="62"/>
      <c r="D166" s="62"/>
      <c r="E166" s="62"/>
      <c r="F166" s="62"/>
      <c r="G166" s="62"/>
      <c r="H166" s="62"/>
      <c r="I166" s="48" t="s">
        <v>768</v>
      </c>
      <c r="J166" s="43" t="s">
        <v>553</v>
      </c>
      <c r="K166" s="66"/>
      <c r="L166" s="66">
        <v>0</v>
      </c>
      <c r="M166" s="66">
        <v>0</v>
      </c>
      <c r="N166" s="130">
        <f>K166+L166+M166</f>
        <v>0</v>
      </c>
      <c r="O166" s="137"/>
      <c r="P166" s="13"/>
      <c r="Q166" s="21"/>
      <c r="R166" s="22"/>
      <c r="S166" s="22"/>
      <c r="T166" s="22"/>
      <c r="U166" s="22"/>
      <c r="V166" s="22"/>
    </row>
    <row r="167" spans="1:22" s="4" customFormat="1" ht="11.25">
      <c r="A167" s="106" t="s">
        <v>406</v>
      </c>
      <c r="B167" s="106"/>
      <c r="C167" s="106"/>
      <c r="D167" s="106"/>
      <c r="E167" s="106"/>
      <c r="F167" s="106"/>
      <c r="G167" s="106"/>
      <c r="H167" s="95"/>
      <c r="I167" s="48" t="s">
        <v>586</v>
      </c>
      <c r="J167" s="43" t="s">
        <v>779</v>
      </c>
      <c r="K167" s="68"/>
      <c r="L167" s="68">
        <v>0</v>
      </c>
      <c r="M167" s="69">
        <v>0</v>
      </c>
      <c r="N167" s="131">
        <f>K167+L167+M167</f>
        <v>0</v>
      </c>
      <c r="O167" s="137"/>
      <c r="P167" s="13"/>
      <c r="Q167" s="21"/>
      <c r="R167" s="22"/>
      <c r="S167" s="22"/>
      <c r="T167" s="22"/>
      <c r="U167" s="22"/>
      <c r="V167" s="22"/>
    </row>
    <row r="168" spans="1:22" s="4" customFormat="1" ht="12">
      <c r="A168" s="87" t="s">
        <v>216</v>
      </c>
      <c r="B168" s="87"/>
      <c r="C168" s="87"/>
      <c r="D168" s="87"/>
      <c r="E168" s="87"/>
      <c r="F168" s="87"/>
      <c r="G168" s="87"/>
      <c r="H168" s="87"/>
      <c r="I168" s="42" t="s">
        <v>426</v>
      </c>
      <c r="J168" s="49"/>
      <c r="K168" s="64">
        <f>K170-K171</f>
        <v>0</v>
      </c>
      <c r="L168" s="64">
        <f>L170-L171</f>
        <v>0</v>
      </c>
      <c r="M168" s="64">
        <f>M170-M171</f>
        <v>0</v>
      </c>
      <c r="N168" s="132">
        <f>K168+L168+M168</f>
        <v>0</v>
      </c>
      <c r="O168" s="137"/>
      <c r="P168" s="13"/>
      <c r="Q168" s="21"/>
      <c r="R168" s="22"/>
      <c r="S168" s="22"/>
      <c r="T168" s="22"/>
      <c r="U168" s="22"/>
      <c r="V168" s="22"/>
    </row>
    <row r="169" spans="1:22" s="4" customFormat="1" ht="11.25">
      <c r="A169" s="108" t="s">
        <v>679</v>
      </c>
      <c r="B169" s="108"/>
      <c r="C169" s="108"/>
      <c r="D169" s="108"/>
      <c r="E169" s="108"/>
      <c r="F169" s="108"/>
      <c r="G169" s="108"/>
      <c r="H169" s="108"/>
      <c r="I169" s="46"/>
      <c r="J169" s="47"/>
      <c r="K169" s="69"/>
      <c r="L169" s="69"/>
      <c r="M169" s="69"/>
      <c r="N169" s="131"/>
      <c r="O169" s="137"/>
      <c r="P169" s="13"/>
      <c r="Q169" s="21"/>
      <c r="R169" s="22"/>
      <c r="S169" s="22"/>
      <c r="T169" s="22"/>
      <c r="U169" s="22"/>
      <c r="V169" s="22"/>
    </row>
    <row r="170" spans="1:22" s="4" customFormat="1" ht="11.25">
      <c r="A170" s="62" t="s">
        <v>82</v>
      </c>
      <c r="B170" s="62"/>
      <c r="C170" s="62"/>
      <c r="D170" s="62"/>
      <c r="E170" s="62"/>
      <c r="F170" s="62"/>
      <c r="G170" s="62"/>
      <c r="H170" s="97"/>
      <c r="I170" s="48" t="s">
        <v>636</v>
      </c>
      <c r="J170" s="43" t="s">
        <v>276</v>
      </c>
      <c r="K170" s="65"/>
      <c r="L170" s="65">
        <v>0</v>
      </c>
      <c r="M170" s="66">
        <v>0</v>
      </c>
      <c r="N170" s="130">
        <f>K170+L170+M170</f>
        <v>0</v>
      </c>
      <c r="O170" s="137"/>
      <c r="P170" s="13"/>
      <c r="Q170" s="21"/>
      <c r="R170" s="22"/>
      <c r="S170" s="22"/>
      <c r="T170" s="22"/>
      <c r="U170" s="22"/>
      <c r="V170" s="22"/>
    </row>
    <row r="171" spans="1:22" s="4" customFormat="1" ht="11.25">
      <c r="A171" s="106" t="s">
        <v>580</v>
      </c>
      <c r="B171" s="106"/>
      <c r="C171" s="106"/>
      <c r="D171" s="106"/>
      <c r="E171" s="106"/>
      <c r="F171" s="106"/>
      <c r="G171" s="106"/>
      <c r="H171" s="95"/>
      <c r="I171" s="48" t="s">
        <v>826</v>
      </c>
      <c r="J171" s="43" t="s">
        <v>1</v>
      </c>
      <c r="K171" s="68"/>
      <c r="L171" s="68">
        <v>0</v>
      </c>
      <c r="M171" s="69">
        <v>0</v>
      </c>
      <c r="N171" s="131">
        <f>K171+L171+M171</f>
        <v>0</v>
      </c>
      <c r="O171" s="137"/>
      <c r="P171" s="13"/>
      <c r="Q171" s="21"/>
      <c r="R171" s="22"/>
      <c r="S171" s="22"/>
      <c r="T171" s="22"/>
      <c r="U171" s="22"/>
      <c r="V171" s="22"/>
    </row>
    <row r="172" spans="1:22" s="4" customFormat="1" ht="12">
      <c r="A172" s="91" t="s">
        <v>436</v>
      </c>
      <c r="B172" s="91"/>
      <c r="C172" s="91"/>
      <c r="D172" s="91"/>
      <c r="E172" s="91"/>
      <c r="F172" s="91"/>
      <c r="G172" s="91"/>
      <c r="H172" s="91"/>
      <c r="I172" s="42" t="s">
        <v>686</v>
      </c>
      <c r="J172" s="43"/>
      <c r="K172" s="64">
        <f>K174-K175</f>
        <v>40325.55</v>
      </c>
      <c r="L172" s="64">
        <f>L174-L175</f>
        <v>581528.27</v>
      </c>
      <c r="M172" s="64">
        <f>M174-M175</f>
        <v>-23214.4</v>
      </c>
      <c r="N172" s="132">
        <f>K172+L172+M172</f>
        <v>598639.42</v>
      </c>
      <c r="O172" s="134"/>
      <c r="P172" s="13"/>
      <c r="Q172" s="21"/>
      <c r="R172" s="22"/>
      <c r="S172" s="22"/>
      <c r="T172" s="22"/>
      <c r="U172" s="22"/>
      <c r="V172" s="22"/>
    </row>
    <row r="173" spans="1:22" s="4" customFormat="1" ht="11.25">
      <c r="A173" s="105" t="s">
        <v>679</v>
      </c>
      <c r="B173" s="105"/>
      <c r="C173" s="105"/>
      <c r="D173" s="105"/>
      <c r="E173" s="105"/>
      <c r="F173" s="105"/>
      <c r="G173" s="105"/>
      <c r="H173" s="92"/>
      <c r="I173" s="44"/>
      <c r="J173" s="47"/>
      <c r="K173" s="67"/>
      <c r="L173" s="67"/>
      <c r="M173" s="70"/>
      <c r="N173" s="133"/>
      <c r="O173" s="134"/>
      <c r="P173" s="13"/>
      <c r="Q173" s="21"/>
      <c r="R173" s="22"/>
      <c r="S173" s="22"/>
      <c r="T173" s="22"/>
      <c r="U173" s="22"/>
      <c r="V173" s="22"/>
    </row>
    <row r="174" spans="1:24" s="4" customFormat="1" ht="11.25">
      <c r="A174" s="88" t="s">
        <v>161</v>
      </c>
      <c r="B174" s="88"/>
      <c r="C174" s="88"/>
      <c r="D174" s="88"/>
      <c r="E174" s="88"/>
      <c r="F174" s="88"/>
      <c r="G174" s="88"/>
      <c r="H174" s="93"/>
      <c r="I174" s="48" t="s">
        <v>45</v>
      </c>
      <c r="J174" s="43" t="s">
        <v>25</v>
      </c>
      <c r="K174" s="65">
        <f>8213476.59+1296881.33+21125</f>
        <v>9531482.92</v>
      </c>
      <c r="L174" s="65">
        <f>23886004.28-110253.65</f>
        <v>23775750.63</v>
      </c>
      <c r="M174" s="66">
        <f>1696802.64+1615.58-3231.16</f>
        <v>1695187.06</v>
      </c>
      <c r="N174" s="130">
        <f>K174+L174+M174</f>
        <v>35002420.61</v>
      </c>
      <c r="O174" s="134"/>
      <c r="P174" s="26"/>
      <c r="Q174" s="27"/>
      <c r="R174" s="28"/>
      <c r="S174" s="28"/>
      <c r="T174" s="28"/>
      <c r="U174" s="28"/>
      <c r="V174" s="28"/>
      <c r="W174" s="5"/>
      <c r="X174" s="5"/>
    </row>
    <row r="175" spans="1:24" s="4" customFormat="1" ht="11.25">
      <c r="A175" s="106" t="s">
        <v>266</v>
      </c>
      <c r="B175" s="106"/>
      <c r="C175" s="106"/>
      <c r="D175" s="106"/>
      <c r="E175" s="106"/>
      <c r="F175" s="106"/>
      <c r="G175" s="106"/>
      <c r="H175" s="95"/>
      <c r="I175" s="42" t="s">
        <v>253</v>
      </c>
      <c r="J175" s="49" t="s">
        <v>271</v>
      </c>
      <c r="K175" s="64">
        <v>9491157.37</v>
      </c>
      <c r="L175" s="64">
        <v>23194222.36</v>
      </c>
      <c r="M175" s="71">
        <v>1718401.46</v>
      </c>
      <c r="N175" s="132">
        <f>K175+L175+M175</f>
        <v>34403781.19</v>
      </c>
      <c r="O175" s="134"/>
      <c r="P175" s="26"/>
      <c r="Q175" s="27"/>
      <c r="R175" s="28"/>
      <c r="S175" s="28"/>
      <c r="T175" s="28"/>
      <c r="U175" s="28"/>
      <c r="V175" s="28"/>
      <c r="W175" s="5"/>
      <c r="X175" s="5"/>
    </row>
    <row r="176" spans="1:22" s="4" customFormat="1" ht="12">
      <c r="A176" s="104" t="s">
        <v>469</v>
      </c>
      <c r="B176" s="104"/>
      <c r="C176" s="104"/>
      <c r="D176" s="104"/>
      <c r="E176" s="104"/>
      <c r="F176" s="104"/>
      <c r="G176" s="104"/>
      <c r="H176" s="89"/>
      <c r="I176" s="48" t="s">
        <v>532</v>
      </c>
      <c r="J176" s="43" t="s">
        <v>4</v>
      </c>
      <c r="K176" s="65">
        <v>-8082145.85</v>
      </c>
      <c r="L176" s="65">
        <v>-21206159.81</v>
      </c>
      <c r="M176" s="65">
        <v>0</v>
      </c>
      <c r="N176" s="130">
        <f>K176+L176+M176</f>
        <v>-29288305.66</v>
      </c>
      <c r="O176" s="134"/>
      <c r="P176" s="13"/>
      <c r="Q176" s="21"/>
      <c r="R176" s="22"/>
      <c r="S176" s="22"/>
      <c r="T176" s="22"/>
      <c r="U176" s="22"/>
      <c r="V176" s="22"/>
    </row>
    <row r="177" spans="1:22" s="4" customFormat="1" ht="12">
      <c r="A177" s="90" t="s">
        <v>24</v>
      </c>
      <c r="B177" s="90"/>
      <c r="C177" s="90"/>
      <c r="D177" s="90"/>
      <c r="E177" s="90"/>
      <c r="F177" s="90"/>
      <c r="G177" s="90"/>
      <c r="H177" s="169"/>
      <c r="I177" s="54" t="s">
        <v>361</v>
      </c>
      <c r="J177" s="61" t="s">
        <v>4</v>
      </c>
      <c r="K177" s="73">
        <v>60607.47</v>
      </c>
      <c r="L177" s="73">
        <v>247961.08</v>
      </c>
      <c r="M177" s="73">
        <v>0</v>
      </c>
      <c r="N177" s="135">
        <f>K177+L177+M177</f>
        <v>308568.55</v>
      </c>
      <c r="O177" s="134"/>
      <c r="P177" s="13"/>
      <c r="Q177" s="21"/>
      <c r="R177" s="22"/>
      <c r="S177" s="22"/>
      <c r="T177" s="22"/>
      <c r="U177" s="22"/>
      <c r="V177" s="22"/>
    </row>
    <row r="178" spans="1:16" ht="15">
      <c r="A178" s="63"/>
      <c r="I178" s="63"/>
      <c r="J178" s="63"/>
      <c r="K178" s="63"/>
      <c r="L178" s="63"/>
      <c r="M178" s="11"/>
      <c r="N178" s="11"/>
      <c r="P178" s="11"/>
    </row>
    <row r="179" spans="1:14" s="79" customFormat="1" ht="11.25">
      <c r="A179" s="79" t="s">
        <v>697</v>
      </c>
      <c r="C179" s="109"/>
      <c r="D179" s="109"/>
      <c r="F179" s="154" t="s">
        <v>227</v>
      </c>
      <c r="G179" s="154"/>
      <c r="H179" s="112"/>
      <c r="K179" s="225" t="s">
        <v>799</v>
      </c>
      <c r="L179" s="217"/>
      <c r="M179" s="220" t="s">
        <v>659</v>
      </c>
      <c r="N179" s="221"/>
    </row>
    <row r="180" spans="1:14" s="79" customFormat="1" ht="11.25">
      <c r="A180" s="81"/>
      <c r="C180" s="80" t="s">
        <v>416</v>
      </c>
      <c r="D180" s="80"/>
      <c r="F180" s="82" t="s">
        <v>232</v>
      </c>
      <c r="G180" s="82"/>
      <c r="H180" s="155"/>
      <c r="J180" s="81"/>
      <c r="L180" s="222" t="s">
        <v>416</v>
      </c>
      <c r="M180" s="223" t="s">
        <v>232</v>
      </c>
      <c r="N180" s="224"/>
    </row>
    <row r="181" spans="1:13" s="79" customFormat="1" ht="11.25">
      <c r="A181" s="81"/>
      <c r="C181" s="80"/>
      <c r="D181" s="80"/>
      <c r="F181" s="82"/>
      <c r="G181" s="82"/>
      <c r="H181" s="155"/>
      <c r="J181" s="81"/>
      <c r="L181" s="218"/>
      <c r="M181" s="219"/>
    </row>
    <row r="182" spans="1:17" s="79" customFormat="1" ht="11.25">
      <c r="A182" s="81"/>
      <c r="F182" s="82"/>
      <c r="G182" s="82"/>
      <c r="H182" s="155"/>
      <c r="O182" s="81"/>
      <c r="P182" s="82"/>
      <c r="Q182" s="82"/>
    </row>
    <row r="183" spans="7:14" s="79" customFormat="1" ht="11.25">
      <c r="G183" s="83" t="s">
        <v>453</v>
      </c>
      <c r="H183" s="217"/>
      <c r="I183" s="217"/>
      <c r="J183" s="217"/>
      <c r="K183" s="109"/>
      <c r="L183" s="109"/>
      <c r="M183" s="109"/>
      <c r="N183" s="109"/>
    </row>
    <row r="184" spans="8:14" s="79" customFormat="1" ht="11.25">
      <c r="H184" s="217"/>
      <c r="I184" s="217"/>
      <c r="J184" s="217"/>
      <c r="K184" s="82" t="s">
        <v>749</v>
      </c>
      <c r="L184" s="110"/>
      <c r="M184" s="110"/>
      <c r="N184" s="80"/>
    </row>
    <row r="185" s="79" customFormat="1" ht="11.25"/>
    <row r="186" spans="6:14" s="79" customFormat="1" ht="12">
      <c r="F186" s="84" t="s">
        <v>697</v>
      </c>
      <c r="H186" s="109"/>
      <c r="I186" s="109"/>
      <c r="J186" s="111"/>
      <c r="K186" s="109"/>
      <c r="M186" s="154"/>
      <c r="N186" s="154"/>
    </row>
    <row r="187" spans="6:14" s="79" customFormat="1" ht="11.25">
      <c r="F187" s="81" t="s">
        <v>262</v>
      </c>
      <c r="H187" s="80" t="s">
        <v>184</v>
      </c>
      <c r="I187" s="80"/>
      <c r="J187" s="112"/>
      <c r="K187" s="85" t="s">
        <v>111</v>
      </c>
      <c r="M187" s="80" t="s">
        <v>232</v>
      </c>
      <c r="N187" s="80"/>
    </row>
    <row r="188" s="79" customFormat="1" ht="11.25"/>
    <row r="189" spans="1:12" s="79" customFormat="1" ht="11.25">
      <c r="A189" s="79" t="s">
        <v>787</v>
      </c>
      <c r="G189" s="156" t="s">
        <v>5</v>
      </c>
      <c r="H189" s="156"/>
      <c r="I189" s="112"/>
      <c r="J189" s="113" t="s">
        <v>5</v>
      </c>
      <c r="K189" s="113"/>
      <c r="L189" s="112"/>
    </row>
    <row r="190" spans="1:11" s="79" customFormat="1" ht="11.25">
      <c r="A190" s="81" t="s">
        <v>803</v>
      </c>
      <c r="G190" s="82" t="s">
        <v>232</v>
      </c>
      <c r="H190" s="82"/>
      <c r="J190" s="110" t="s">
        <v>585</v>
      </c>
      <c r="K190" s="80"/>
    </row>
    <row r="191" s="79" customFormat="1" ht="11.25"/>
    <row r="192" s="79" customFormat="1" ht="11.25">
      <c r="A192" s="79" t="s">
        <v>123</v>
      </c>
    </row>
    <row r="193" spans="1:17" s="4" customFormat="1" ht="11.25">
      <c r="A193" s="6"/>
      <c r="I193" s="6"/>
      <c r="J193" s="6"/>
      <c r="K193" s="6"/>
      <c r="L193" s="6"/>
      <c r="M193" s="13"/>
      <c r="N193" s="13"/>
      <c r="O193" s="13"/>
      <c r="P193" s="13"/>
      <c r="Q193" s="197"/>
    </row>
    <row r="194" spans="1:17" s="4" customFormat="1" ht="11.25">
      <c r="A194" s="198" t="s">
        <v>198</v>
      </c>
      <c r="B194" s="199"/>
      <c r="C194" s="199"/>
      <c r="D194" s="199"/>
      <c r="E194" s="199"/>
      <c r="F194" s="199"/>
      <c r="G194" s="199"/>
      <c r="H194" s="199"/>
      <c r="I194" s="200"/>
      <c r="J194" s="201"/>
      <c r="K194" s="202">
        <f>(K93-K94)-(K96+K131)</f>
        <v>0</v>
      </c>
      <c r="L194" s="202">
        <f>(L93-L94)-(L96+L131)</f>
        <v>0</v>
      </c>
      <c r="M194" s="202">
        <f>(M93-M94)-(M96+M131)</f>
        <v>0</v>
      </c>
      <c r="N194" s="203">
        <f>K194+L194+M194</f>
        <v>0</v>
      </c>
      <c r="O194" s="13"/>
      <c r="P194" s="13"/>
      <c r="Q194" s="197"/>
    </row>
    <row r="195" spans="1:16" ht="15">
      <c r="A195" s="63"/>
      <c r="I195" s="63"/>
      <c r="J195" s="63"/>
      <c r="K195" s="63"/>
      <c r="L195" s="63"/>
      <c r="M195" s="11"/>
      <c r="N195" s="11"/>
      <c r="P195" s="11"/>
    </row>
  </sheetData>
  <sheetProtection/>
  <printOptions horizontalCentered="1"/>
  <pageMargins left="0.3937007874015748" right="0.3937007874015748" top="0.7874015748031497" bottom="0.3937007874015748" header="0" footer="0"/>
  <pageSetup fitToHeight="0" fitToWidth="0" horizontalDpi="600" verticalDpi="600" orientation="landscape" pageOrder="overThenDown" paperSize="9" scale="97"/>
  <rowBreaks count="4" manualBreakCount="4">
    <brk id="38" max="255" man="1"/>
    <brk id="82" max="255" man="1"/>
    <brk id="121" max="255" man="1"/>
    <brk id="1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IV322"/>
  <sheetViews>
    <sheetView zoomScalePageLayoutView="0" workbookViewId="0" topLeftCell="A239">
      <selection activeCell="A1" sqref="A1"/>
    </sheetView>
  </sheetViews>
  <sheetFormatPr defaultColWidth="9.125" defaultRowHeight="12.75"/>
  <cols>
    <col min="1" max="1" width="25.125" style="20" customWidth="1"/>
    <col min="2" max="2" width="105.25390625" style="0" customWidth="1"/>
  </cols>
  <sheetData>
    <row r="1" spans="2:256" ht="12.75">
      <c r="B1" s="152" t="s">
        <v>139</v>
      </c>
      <c r="C1" s="19" t="s">
        <v>410</v>
      </c>
      <c r="IU1" s="153" t="s">
        <v>563</v>
      </c>
      <c r="IV1" t="s">
        <v>8</v>
      </c>
    </row>
    <row r="2" spans="2:3" ht="12.75">
      <c r="B2" s="152" t="s">
        <v>449</v>
      </c>
      <c r="C2" s="19" t="s">
        <v>410</v>
      </c>
    </row>
    <row r="3" spans="2:3" ht="12.75">
      <c r="B3" s="152" t="s">
        <v>261</v>
      </c>
      <c r="C3" s="19" t="s">
        <v>410</v>
      </c>
    </row>
    <row r="4" spans="1:3" ht="12.75">
      <c r="A4" s="20" t="s">
        <v>797</v>
      </c>
      <c r="B4" s="152" t="s">
        <v>221</v>
      </c>
      <c r="C4" s="19" t="s">
        <v>410</v>
      </c>
    </row>
    <row r="5" spans="1:3" ht="12.75">
      <c r="A5" s="20" t="s">
        <v>611</v>
      </c>
      <c r="B5" s="152" t="s">
        <v>169</v>
      </c>
      <c r="C5" s="19" t="s">
        <v>410</v>
      </c>
    </row>
    <row r="6" spans="1:3" ht="12.75">
      <c r="A6" s="20" t="s">
        <v>624</v>
      </c>
      <c r="B6" s="152" t="s">
        <v>668</v>
      </c>
      <c r="C6" s="19" t="s">
        <v>410</v>
      </c>
    </row>
    <row r="7" spans="1:3" ht="12.75">
      <c r="A7" s="20" t="s">
        <v>75</v>
      </c>
      <c r="B7" s="152" t="s">
        <v>60</v>
      </c>
      <c r="C7" s="19" t="s">
        <v>410</v>
      </c>
    </row>
    <row r="8" spans="1:3" ht="12.75">
      <c r="A8" s="20" t="s">
        <v>11</v>
      </c>
      <c r="B8" s="152" t="s">
        <v>439</v>
      </c>
      <c r="C8" s="19" t="s">
        <v>410</v>
      </c>
    </row>
    <row r="9" spans="1:3" ht="12.75">
      <c r="A9" s="20" t="s">
        <v>517</v>
      </c>
      <c r="B9" s="152" t="s">
        <v>178</v>
      </c>
      <c r="C9" s="19" t="s">
        <v>410</v>
      </c>
    </row>
    <row r="10" spans="1:3" ht="12.75">
      <c r="A10" s="20" t="s">
        <v>49</v>
      </c>
      <c r="B10" s="152" t="s">
        <v>512</v>
      </c>
      <c r="C10" s="19" t="s">
        <v>410</v>
      </c>
    </row>
    <row r="11" spans="2:3" ht="12.75">
      <c r="B11" s="152" t="s">
        <v>662</v>
      </c>
      <c r="C11" s="19" t="s">
        <v>410</v>
      </c>
    </row>
    <row r="12" spans="2:3" ht="12.75">
      <c r="B12" s="152" t="s">
        <v>588</v>
      </c>
      <c r="C12" s="19" t="s">
        <v>410</v>
      </c>
    </row>
    <row r="13" spans="1:3" ht="12.75">
      <c r="A13" s="20" t="s">
        <v>387</v>
      </c>
      <c r="B13" s="152" t="s">
        <v>743</v>
      </c>
      <c r="C13" s="19" t="s">
        <v>410</v>
      </c>
    </row>
    <row r="14" spans="1:3" ht="12.75">
      <c r="A14" s="20" t="s">
        <v>445</v>
      </c>
      <c r="B14" s="152" t="s">
        <v>327</v>
      </c>
      <c r="C14" s="19" t="s">
        <v>410</v>
      </c>
    </row>
    <row r="15" spans="1:3" ht="12.75">
      <c r="A15" s="20" t="s">
        <v>33</v>
      </c>
      <c r="B15" s="152" t="s">
        <v>486</v>
      </c>
      <c r="C15" s="19" t="s">
        <v>410</v>
      </c>
    </row>
    <row r="16" spans="1:3" ht="12.75">
      <c r="A16" s="20" t="s">
        <v>770</v>
      </c>
      <c r="B16" s="152" t="s">
        <v>357</v>
      </c>
      <c r="C16" s="19" t="s">
        <v>410</v>
      </c>
    </row>
    <row r="17" spans="1:3" ht="12.75">
      <c r="A17" s="20" t="s">
        <v>587</v>
      </c>
      <c r="B17" s="152" t="s">
        <v>138</v>
      </c>
      <c r="C17" s="19" t="s">
        <v>410</v>
      </c>
    </row>
    <row r="18" spans="1:3" ht="12.75">
      <c r="A18" s="20" t="s">
        <v>631</v>
      </c>
      <c r="B18" s="152" t="s">
        <v>194</v>
      </c>
      <c r="C18" s="19" t="s">
        <v>410</v>
      </c>
    </row>
    <row r="19" spans="1:3" ht="12.75">
      <c r="A19" s="20" t="s">
        <v>822</v>
      </c>
      <c r="B19" s="152" t="s">
        <v>415</v>
      </c>
      <c r="C19" s="19" t="s">
        <v>410</v>
      </c>
    </row>
    <row r="20" spans="1:3" ht="12.75">
      <c r="A20" s="20" t="s">
        <v>304</v>
      </c>
      <c r="B20" s="152" t="s">
        <v>716</v>
      </c>
      <c r="C20" s="19" t="s">
        <v>410</v>
      </c>
    </row>
    <row r="21" spans="1:3" ht="12.75">
      <c r="A21" s="20" t="s">
        <v>94</v>
      </c>
      <c r="B21" s="152" t="s">
        <v>524</v>
      </c>
      <c r="C21" s="19" t="s">
        <v>410</v>
      </c>
    </row>
    <row r="22" spans="1:3" ht="12.75">
      <c r="A22" s="20" t="s">
        <v>584</v>
      </c>
      <c r="B22" s="152" t="s">
        <v>137</v>
      </c>
      <c r="C22" s="19" t="s">
        <v>410</v>
      </c>
    </row>
    <row r="23" spans="1:3" ht="12.75">
      <c r="A23" s="20" t="s">
        <v>767</v>
      </c>
      <c r="B23" s="152" t="s">
        <v>354</v>
      </c>
      <c r="C23" s="19" t="s">
        <v>410</v>
      </c>
    </row>
    <row r="24" spans="1:3" ht="12.75">
      <c r="A24" s="20" t="s">
        <v>825</v>
      </c>
      <c r="B24" s="152" t="s">
        <v>421</v>
      </c>
      <c r="C24" s="19" t="s">
        <v>410</v>
      </c>
    </row>
    <row r="25" spans="1:3" ht="12.75">
      <c r="A25" s="20" t="s">
        <v>635</v>
      </c>
      <c r="B25" s="152" t="s">
        <v>197</v>
      </c>
      <c r="C25" s="19" t="s">
        <v>410</v>
      </c>
    </row>
    <row r="26" spans="1:3" ht="12.75">
      <c r="A26" s="20" t="s">
        <v>531</v>
      </c>
      <c r="B26" s="152" t="s">
        <v>89</v>
      </c>
      <c r="C26" s="19" t="s">
        <v>410</v>
      </c>
    </row>
    <row r="27" spans="1:3" ht="12.75">
      <c r="A27" s="20" t="s">
        <v>721</v>
      </c>
      <c r="B27" s="152" t="s">
        <v>297</v>
      </c>
      <c r="C27" s="19" t="s">
        <v>410</v>
      </c>
    </row>
    <row r="28" spans="1:3" ht="12.75">
      <c r="A28" s="20" t="s">
        <v>177</v>
      </c>
      <c r="B28" s="152" t="s">
        <v>639</v>
      </c>
      <c r="C28" s="19" t="s">
        <v>410</v>
      </c>
    </row>
    <row r="29" spans="1:3" ht="12.75">
      <c r="A29" s="20" t="s">
        <v>777</v>
      </c>
      <c r="B29" s="152" t="s">
        <v>350</v>
      </c>
      <c r="C29" s="19" t="s">
        <v>410</v>
      </c>
    </row>
    <row r="30" spans="1:3" ht="12.75">
      <c r="A30" s="20" t="s">
        <v>594</v>
      </c>
      <c r="B30" s="152" t="s">
        <v>131</v>
      </c>
      <c r="C30" s="19" t="s">
        <v>410</v>
      </c>
    </row>
    <row r="31" spans="1:3" ht="12.75">
      <c r="A31" s="20" t="s">
        <v>638</v>
      </c>
      <c r="B31" s="152" t="s">
        <v>176</v>
      </c>
      <c r="C31" s="19" t="s">
        <v>410</v>
      </c>
    </row>
    <row r="32" spans="1:3" ht="12.75">
      <c r="A32" s="20" t="s">
        <v>831</v>
      </c>
      <c r="B32" s="152" t="s">
        <v>405</v>
      </c>
      <c r="C32" s="19" t="s">
        <v>410</v>
      </c>
    </row>
    <row r="33" spans="1:3" ht="12.75">
      <c r="A33" s="20" t="s">
        <v>310</v>
      </c>
      <c r="B33" s="152" t="s">
        <v>708</v>
      </c>
      <c r="C33" s="19" t="s">
        <v>410</v>
      </c>
    </row>
    <row r="34" spans="1:3" ht="12.75">
      <c r="A34" s="20" t="s">
        <v>99</v>
      </c>
      <c r="B34" s="152" t="s">
        <v>511</v>
      </c>
      <c r="C34" s="19" t="s">
        <v>410</v>
      </c>
    </row>
    <row r="35" spans="1:3" ht="12.75">
      <c r="A35" s="20" t="s">
        <v>593</v>
      </c>
      <c r="B35" s="152" t="s">
        <v>125</v>
      </c>
      <c r="C35" s="19" t="s">
        <v>410</v>
      </c>
    </row>
    <row r="36" spans="1:3" ht="12.75">
      <c r="A36" s="20" t="s">
        <v>773</v>
      </c>
      <c r="B36" s="152" t="s">
        <v>344</v>
      </c>
      <c r="C36" s="19" t="s">
        <v>410</v>
      </c>
    </row>
    <row r="37" spans="1:3" ht="12.75">
      <c r="A37" s="20" t="s">
        <v>833</v>
      </c>
      <c r="B37" s="152" t="s">
        <v>409</v>
      </c>
      <c r="C37" s="19" t="s">
        <v>410</v>
      </c>
    </row>
    <row r="38" spans="1:3" ht="12.75">
      <c r="A38" s="20" t="s">
        <v>643</v>
      </c>
      <c r="B38" s="152" t="s">
        <v>183</v>
      </c>
      <c r="C38" s="19" t="s">
        <v>410</v>
      </c>
    </row>
    <row r="39" spans="1:3" ht="12.75">
      <c r="A39" s="20" t="s">
        <v>538</v>
      </c>
      <c r="B39" s="152" t="s">
        <v>81</v>
      </c>
      <c r="C39" s="19" t="s">
        <v>410</v>
      </c>
    </row>
    <row r="40" spans="1:3" ht="12.75">
      <c r="A40" s="20" t="s">
        <v>728</v>
      </c>
      <c r="B40" s="152" t="s">
        <v>288</v>
      </c>
      <c r="C40" s="19" t="s">
        <v>410</v>
      </c>
    </row>
    <row r="41" spans="1:3" ht="12.75">
      <c r="A41" s="20" t="s">
        <v>193</v>
      </c>
      <c r="B41" s="152" t="s">
        <v>630</v>
      </c>
      <c r="C41" s="19" t="s">
        <v>410</v>
      </c>
    </row>
    <row r="42" spans="1:3" ht="12.75">
      <c r="A42" s="20" t="s">
        <v>757</v>
      </c>
      <c r="B42" s="152" t="s">
        <v>372</v>
      </c>
      <c r="C42" s="19" t="s">
        <v>410</v>
      </c>
    </row>
    <row r="43" spans="1:3" ht="12.75">
      <c r="A43" s="20" t="s">
        <v>565</v>
      </c>
      <c r="B43" s="152" t="s">
        <v>144</v>
      </c>
      <c r="C43" s="19" t="s">
        <v>410</v>
      </c>
    </row>
    <row r="44" spans="1:3" ht="12.75">
      <c r="A44" s="20" t="s">
        <v>616</v>
      </c>
      <c r="B44" s="152" t="s">
        <v>211</v>
      </c>
      <c r="C44" s="19" t="s">
        <v>410</v>
      </c>
    </row>
    <row r="45" spans="1:3" ht="12.75">
      <c r="A45" s="20" t="s">
        <v>808</v>
      </c>
      <c r="B45" s="152" t="s">
        <v>438</v>
      </c>
      <c r="C45" s="19" t="s">
        <v>410</v>
      </c>
    </row>
    <row r="46" spans="1:3" ht="12.75">
      <c r="A46" s="20" t="s">
        <v>293</v>
      </c>
      <c r="B46" s="152" t="s">
        <v>733</v>
      </c>
      <c r="C46" s="19" t="s">
        <v>410</v>
      </c>
    </row>
    <row r="47" spans="1:3" ht="12.75">
      <c r="A47" s="20" t="s">
        <v>85</v>
      </c>
      <c r="B47" s="152" t="s">
        <v>542</v>
      </c>
      <c r="C47" s="19" t="s">
        <v>410</v>
      </c>
    </row>
    <row r="48" spans="1:3" ht="12.75">
      <c r="A48" s="20" t="s">
        <v>569</v>
      </c>
      <c r="B48" s="152" t="s">
        <v>152</v>
      </c>
      <c r="C48" s="19" t="s">
        <v>410</v>
      </c>
    </row>
    <row r="49" spans="1:3" ht="12.75">
      <c r="A49" s="20" t="s">
        <v>760</v>
      </c>
      <c r="B49" s="152" t="s">
        <v>378</v>
      </c>
      <c r="C49" s="19" t="s">
        <v>410</v>
      </c>
    </row>
    <row r="50" spans="1:3" ht="12.75">
      <c r="A50" s="20" t="s">
        <v>807</v>
      </c>
      <c r="B50" s="152" t="s">
        <v>435</v>
      </c>
      <c r="C50" s="19" t="s">
        <v>410</v>
      </c>
    </row>
    <row r="51" spans="1:3" ht="12.75">
      <c r="A51" s="20" t="s">
        <v>614</v>
      </c>
      <c r="B51" s="152" t="s">
        <v>209</v>
      </c>
      <c r="C51" s="19" t="s">
        <v>410</v>
      </c>
    </row>
    <row r="52" spans="1:3" ht="12.75">
      <c r="A52" s="20" t="s">
        <v>516</v>
      </c>
      <c r="B52" s="152" t="s">
        <v>101</v>
      </c>
      <c r="C52" s="19" t="s">
        <v>410</v>
      </c>
    </row>
    <row r="53" spans="1:3" ht="12.75">
      <c r="A53" s="20" t="s">
        <v>711</v>
      </c>
      <c r="B53" s="152" t="s">
        <v>316</v>
      </c>
      <c r="C53" s="19" t="s">
        <v>410</v>
      </c>
    </row>
    <row r="54" spans="1:3" ht="12.75">
      <c r="A54" s="20" t="s">
        <v>206</v>
      </c>
      <c r="B54" s="152" t="s">
        <v>623</v>
      </c>
      <c r="C54" s="19" t="s">
        <v>410</v>
      </c>
    </row>
    <row r="55" spans="1:3" ht="12.75">
      <c r="A55" s="20" t="s">
        <v>41</v>
      </c>
      <c r="B55" s="152" t="s">
        <v>478</v>
      </c>
      <c r="C55" s="19" t="s">
        <v>410</v>
      </c>
    </row>
    <row r="56" spans="1:3" ht="12.75">
      <c r="A56" s="20" t="s">
        <v>249</v>
      </c>
      <c r="B56" s="152" t="s">
        <v>685</v>
      </c>
      <c r="C56" s="19" t="s">
        <v>410</v>
      </c>
    </row>
    <row r="57" spans="1:3" ht="12.75">
      <c r="A57" s="20" t="s">
        <v>618</v>
      </c>
      <c r="B57" s="152" t="s">
        <v>203</v>
      </c>
      <c r="C57" s="19" t="s">
        <v>410</v>
      </c>
    </row>
    <row r="58" spans="1:3" ht="12.75">
      <c r="A58" s="20" t="s">
        <v>811</v>
      </c>
      <c r="B58" s="152" t="s">
        <v>425</v>
      </c>
      <c r="C58" s="19" t="s">
        <v>410</v>
      </c>
    </row>
    <row r="59" spans="1:3" ht="12.75">
      <c r="A59" s="20" t="s">
        <v>764</v>
      </c>
      <c r="B59" s="152" t="s">
        <v>364</v>
      </c>
      <c r="C59" s="19" t="s">
        <v>410</v>
      </c>
    </row>
    <row r="60" spans="1:3" ht="12.75">
      <c r="A60" s="20" t="s">
        <v>579</v>
      </c>
      <c r="B60" s="152" t="s">
        <v>142</v>
      </c>
      <c r="C60" s="19" t="s">
        <v>410</v>
      </c>
    </row>
    <row r="61" spans="1:3" ht="12.75">
      <c r="A61" s="20" t="s">
        <v>92</v>
      </c>
      <c r="B61" s="152" t="s">
        <v>534</v>
      </c>
      <c r="C61" s="19" t="s">
        <v>410</v>
      </c>
    </row>
    <row r="62" spans="1:3" ht="12.75">
      <c r="A62" s="20" t="s">
        <v>302</v>
      </c>
      <c r="B62" s="152" t="s">
        <v>725</v>
      </c>
      <c r="C62" s="19" t="s">
        <v>410</v>
      </c>
    </row>
    <row r="63" spans="1:3" ht="12.75">
      <c r="A63" s="20" t="s">
        <v>243</v>
      </c>
      <c r="B63" s="152" t="s">
        <v>681</v>
      </c>
      <c r="C63" s="19" t="s">
        <v>410</v>
      </c>
    </row>
    <row r="64" spans="1:3" ht="12.75">
      <c r="A64" s="20" t="s">
        <v>37</v>
      </c>
      <c r="B64" s="152" t="s">
        <v>476</v>
      </c>
      <c r="C64" s="19" t="s">
        <v>410</v>
      </c>
    </row>
    <row r="65" spans="1:3" ht="12.75">
      <c r="A65" s="20" t="s">
        <v>414</v>
      </c>
      <c r="B65" s="152" t="s">
        <v>821</v>
      </c>
      <c r="C65" s="19" t="s">
        <v>410</v>
      </c>
    </row>
    <row r="66" spans="1:3" ht="12.75">
      <c r="A66" s="20" t="s">
        <v>192</v>
      </c>
      <c r="B66" s="152" t="s">
        <v>629</v>
      </c>
      <c r="C66" s="19" t="s">
        <v>410</v>
      </c>
    </row>
    <row r="67" spans="1:3" ht="12.75">
      <c r="A67" s="20" t="s">
        <v>32</v>
      </c>
      <c r="B67" s="152" t="s">
        <v>485</v>
      </c>
      <c r="C67" s="19" t="s">
        <v>410</v>
      </c>
    </row>
    <row r="68" spans="1:3" ht="12.75">
      <c r="A68" s="20" t="s">
        <v>238</v>
      </c>
      <c r="B68" s="152" t="s">
        <v>693</v>
      </c>
      <c r="C68" s="19" t="s">
        <v>410</v>
      </c>
    </row>
    <row r="69" spans="1:3" ht="12.75">
      <c r="A69" s="20" t="s">
        <v>613</v>
      </c>
      <c r="B69" s="152" t="s">
        <v>208</v>
      </c>
      <c r="C69" s="19" t="s">
        <v>410</v>
      </c>
    </row>
    <row r="70" spans="1:3" ht="12.75">
      <c r="A70" s="20" t="s">
        <v>806</v>
      </c>
      <c r="B70" s="152" t="s">
        <v>434</v>
      </c>
      <c r="C70" s="19" t="s">
        <v>410</v>
      </c>
    </row>
    <row r="71" spans="1:3" ht="12.75">
      <c r="A71" s="20" t="s">
        <v>759</v>
      </c>
      <c r="B71" s="152" t="s">
        <v>377</v>
      </c>
      <c r="C71" s="19" t="s">
        <v>410</v>
      </c>
    </row>
    <row r="72" spans="1:3" ht="12.75">
      <c r="A72" s="20" t="s">
        <v>568</v>
      </c>
      <c r="B72" s="152" t="s">
        <v>151</v>
      </c>
      <c r="C72" s="19" t="s">
        <v>410</v>
      </c>
    </row>
    <row r="73" spans="1:3" ht="12.75">
      <c r="A73" s="20" t="s">
        <v>84</v>
      </c>
      <c r="B73" s="152" t="s">
        <v>541</v>
      </c>
      <c r="C73" s="19" t="s">
        <v>410</v>
      </c>
    </row>
    <row r="74" spans="1:3" ht="12.75">
      <c r="A74" s="20" t="s">
        <v>292</v>
      </c>
      <c r="B74" s="152" t="s">
        <v>732</v>
      </c>
      <c r="C74" s="19" t="s">
        <v>410</v>
      </c>
    </row>
    <row r="75" spans="1:3" ht="12.75">
      <c r="A75" s="20" t="s">
        <v>236</v>
      </c>
      <c r="B75" s="152" t="s">
        <v>689</v>
      </c>
      <c r="C75" s="19" t="s">
        <v>410</v>
      </c>
    </row>
    <row r="76" spans="1:3" ht="12.75">
      <c r="A76" s="20" t="s">
        <v>31</v>
      </c>
      <c r="B76" s="152" t="s">
        <v>484</v>
      </c>
      <c r="C76" s="19" t="s">
        <v>410</v>
      </c>
    </row>
    <row r="77" spans="1:3" ht="12.75">
      <c r="A77" s="20" t="s">
        <v>404</v>
      </c>
      <c r="B77" s="152" t="s">
        <v>830</v>
      </c>
      <c r="C77" s="19" t="s">
        <v>410</v>
      </c>
    </row>
    <row r="78" spans="1:3" ht="12.75">
      <c r="A78" s="20" t="s">
        <v>175</v>
      </c>
      <c r="B78" s="152" t="s">
        <v>637</v>
      </c>
      <c r="C78" s="19" t="s">
        <v>410</v>
      </c>
    </row>
    <row r="79" spans="1:3" ht="12.75">
      <c r="A79" s="20" t="s">
        <v>44</v>
      </c>
      <c r="B79" s="152" t="s">
        <v>468</v>
      </c>
      <c r="C79" s="19" t="s">
        <v>410</v>
      </c>
    </row>
    <row r="80" spans="1:3" ht="12.75">
      <c r="A80" s="20" t="s">
        <v>252</v>
      </c>
      <c r="B80" s="152" t="s">
        <v>676</v>
      </c>
      <c r="C80" s="19" t="s">
        <v>410</v>
      </c>
    </row>
    <row r="81" spans="1:3" ht="12.75">
      <c r="A81" s="20" t="s">
        <v>634</v>
      </c>
      <c r="B81" s="152" t="s">
        <v>196</v>
      </c>
      <c r="C81" s="19" t="s">
        <v>410</v>
      </c>
    </row>
    <row r="82" spans="1:3" ht="12.75">
      <c r="A82" s="20" t="s">
        <v>824</v>
      </c>
      <c r="B82" s="152" t="s">
        <v>420</v>
      </c>
      <c r="C82" s="19" t="s">
        <v>410</v>
      </c>
    </row>
    <row r="83" spans="1:3" ht="12.75">
      <c r="A83" s="20" t="s">
        <v>766</v>
      </c>
      <c r="B83" s="152" t="s">
        <v>353</v>
      </c>
      <c r="C83" s="19" t="s">
        <v>410</v>
      </c>
    </row>
    <row r="84" spans="1:3" ht="12.75">
      <c r="A84" s="20" t="s">
        <v>583</v>
      </c>
      <c r="B84" s="152" t="s">
        <v>136</v>
      </c>
      <c r="C84" s="19" t="s">
        <v>410</v>
      </c>
    </row>
    <row r="85" spans="1:3" ht="12.75">
      <c r="A85" s="20" t="s">
        <v>93</v>
      </c>
      <c r="B85" s="152" t="s">
        <v>523</v>
      </c>
      <c r="C85" s="19" t="s">
        <v>410</v>
      </c>
    </row>
    <row r="86" spans="1:3" ht="12.75">
      <c r="A86" s="20" t="s">
        <v>303</v>
      </c>
      <c r="B86" s="152" t="s">
        <v>715</v>
      </c>
      <c r="C86" s="19" t="s">
        <v>410</v>
      </c>
    </row>
    <row r="87" spans="1:3" ht="12.75">
      <c r="A87" s="20" t="s">
        <v>257</v>
      </c>
      <c r="B87" s="152" t="s">
        <v>678</v>
      </c>
      <c r="C87" s="19" t="s">
        <v>410</v>
      </c>
    </row>
    <row r="88" spans="1:3" ht="12.75">
      <c r="A88" s="20" t="s">
        <v>46</v>
      </c>
      <c r="B88" s="152" t="s">
        <v>473</v>
      </c>
      <c r="C88" s="19" t="s">
        <v>410</v>
      </c>
    </row>
    <row r="89" spans="1:3" ht="12.75">
      <c r="A89" s="20" t="s">
        <v>429</v>
      </c>
      <c r="B89" s="152" t="s">
        <v>817</v>
      </c>
      <c r="C89" s="19" t="s">
        <v>410</v>
      </c>
    </row>
    <row r="90" spans="1:3" ht="12.75">
      <c r="A90" s="20" t="s">
        <v>205</v>
      </c>
      <c r="B90" s="152" t="s">
        <v>622</v>
      </c>
      <c r="C90" s="19" t="s">
        <v>410</v>
      </c>
    </row>
    <row r="91" spans="1:3" ht="12.75">
      <c r="A91" s="20" t="s">
        <v>335</v>
      </c>
      <c r="B91" s="152" t="s">
        <v>745</v>
      </c>
      <c r="C91" s="19" t="s">
        <v>410</v>
      </c>
    </row>
    <row r="92" spans="1:3" ht="12.75">
      <c r="A92" s="20" t="s">
        <v>318</v>
      </c>
      <c r="B92" s="152" t="s">
        <v>752</v>
      </c>
      <c r="C92" s="19" t="s">
        <v>410</v>
      </c>
    </row>
    <row r="93" spans="1:3" ht="12.75">
      <c r="A93" s="20" t="s">
        <v>116</v>
      </c>
      <c r="B93" s="152" t="s">
        <v>550</v>
      </c>
      <c r="C93" s="19" t="s">
        <v>410</v>
      </c>
    </row>
    <row r="94" spans="1:3" ht="12.75">
      <c r="A94" s="20" t="s">
        <v>102</v>
      </c>
      <c r="B94" s="152" t="s">
        <v>561</v>
      </c>
      <c r="C94" s="19" t="s">
        <v>410</v>
      </c>
    </row>
    <row r="95" spans="1:3" ht="12.75">
      <c r="A95" s="20" t="s">
        <v>167</v>
      </c>
      <c r="B95" s="152" t="s">
        <v>603</v>
      </c>
      <c r="C95" s="19" t="s">
        <v>410</v>
      </c>
    </row>
    <row r="96" spans="1:3" ht="12.75">
      <c r="A96" s="20" t="s">
        <v>394</v>
      </c>
      <c r="B96" s="152" t="s">
        <v>786</v>
      </c>
      <c r="C96" s="19" t="s">
        <v>410</v>
      </c>
    </row>
    <row r="97" spans="1:3" ht="12.75">
      <c r="A97" s="20" t="s">
        <v>157</v>
      </c>
      <c r="B97" s="152" t="s">
        <v>610</v>
      </c>
      <c r="C97" s="19" t="s">
        <v>410</v>
      </c>
    </row>
    <row r="98" spans="1:3" ht="12.75">
      <c r="A98" s="20" t="s">
        <v>385</v>
      </c>
      <c r="B98" s="152" t="s">
        <v>802</v>
      </c>
      <c r="C98" s="19" t="s">
        <v>410</v>
      </c>
    </row>
    <row r="99" spans="1:3" ht="12.75">
      <c r="A99" s="20" t="s">
        <v>461</v>
      </c>
      <c r="B99" s="152" t="s">
        <v>7</v>
      </c>
      <c r="C99" s="19" t="s">
        <v>410</v>
      </c>
    </row>
    <row r="100" spans="1:3" ht="12.75">
      <c r="A100" s="20" t="s">
        <v>665</v>
      </c>
      <c r="B100" s="152" t="s">
        <v>215</v>
      </c>
      <c r="C100" s="19" t="s">
        <v>410</v>
      </c>
    </row>
    <row r="101" spans="1:3" ht="12.75">
      <c r="A101" s="20" t="s">
        <v>452</v>
      </c>
      <c r="B101" s="152" t="s">
        <v>14</v>
      </c>
      <c r="C101" s="19" t="s">
        <v>410</v>
      </c>
    </row>
    <row r="102" spans="1:3" ht="12.75">
      <c r="A102" s="20" t="s">
        <v>658</v>
      </c>
      <c r="B102" s="152" t="s">
        <v>226</v>
      </c>
      <c r="C102" s="19" t="s">
        <v>410</v>
      </c>
    </row>
    <row r="103" spans="1:3" ht="12.75">
      <c r="A103" s="20" t="s">
        <v>440</v>
      </c>
      <c r="B103" s="152" t="s">
        <v>26</v>
      </c>
      <c r="C103" s="19" t="s">
        <v>410</v>
      </c>
    </row>
    <row r="104" spans="1:3" ht="12.75">
      <c r="A104" s="20" t="s">
        <v>645</v>
      </c>
      <c r="B104" s="152" t="s">
        <v>231</v>
      </c>
      <c r="C104" s="19" t="s">
        <v>410</v>
      </c>
    </row>
    <row r="105" spans="1:3" ht="12.75">
      <c r="A105" s="20" t="s">
        <v>80</v>
      </c>
      <c r="B105" s="152" t="s">
        <v>492</v>
      </c>
      <c r="C105" s="19" t="s">
        <v>410</v>
      </c>
    </row>
    <row r="106" spans="1:3" ht="12.75">
      <c r="A106" s="20" t="s">
        <v>754</v>
      </c>
      <c r="B106" s="152" t="s">
        <v>323</v>
      </c>
      <c r="C106" s="19" t="s">
        <v>410</v>
      </c>
    </row>
    <row r="107" spans="1:3" ht="12.75">
      <c r="A107" s="20" t="s">
        <v>74</v>
      </c>
      <c r="B107" s="152" t="s">
        <v>497</v>
      </c>
      <c r="C107" s="19" t="s">
        <v>410</v>
      </c>
    </row>
    <row r="108" spans="1:3" ht="12.75">
      <c r="A108" s="20" t="s">
        <v>748</v>
      </c>
      <c r="B108" s="152" t="s">
        <v>331</v>
      </c>
      <c r="C108" s="19" t="s">
        <v>410</v>
      </c>
    </row>
    <row r="109" spans="1:3" ht="12.75">
      <c r="A109" s="20" t="s">
        <v>56</v>
      </c>
      <c r="B109" s="152" t="s">
        <v>506</v>
      </c>
      <c r="C109" s="19" t="s">
        <v>410</v>
      </c>
    </row>
    <row r="110" spans="1:3" ht="12.75">
      <c r="A110" s="206" t="s">
        <v>735</v>
      </c>
      <c r="B110" s="232" t="s">
        <v>339</v>
      </c>
      <c r="C110" s="207" t="s">
        <v>410</v>
      </c>
    </row>
    <row r="111" spans="1:3" ht="12.75">
      <c r="A111" s="20" t="s">
        <v>776</v>
      </c>
      <c r="B111" s="152" t="s">
        <v>403</v>
      </c>
      <c r="C111" s="19" t="s">
        <v>242</v>
      </c>
    </row>
    <row r="112" spans="1:3" ht="12.75">
      <c r="A112" s="20" t="s">
        <v>810</v>
      </c>
      <c r="B112" s="152" t="s">
        <v>166</v>
      </c>
      <c r="C112" s="19" t="s">
        <v>242</v>
      </c>
    </row>
    <row r="113" spans="1:3" ht="12.75">
      <c r="A113" s="20" t="s">
        <v>460</v>
      </c>
      <c r="B113" s="152" t="s">
        <v>424</v>
      </c>
      <c r="C113" s="19" t="s">
        <v>242</v>
      </c>
    </row>
    <row r="114" spans="1:3" ht="12.75">
      <c r="A114" s="20" t="s">
        <v>692</v>
      </c>
      <c r="B114" s="152" t="s">
        <v>684</v>
      </c>
      <c r="C114" s="19" t="s">
        <v>242</v>
      </c>
    </row>
    <row r="115" spans="1:3" ht="12.75">
      <c r="A115" s="20" t="s">
        <v>785</v>
      </c>
      <c r="B115" s="152" t="s">
        <v>43</v>
      </c>
      <c r="C115" s="19" t="s">
        <v>242</v>
      </c>
    </row>
    <row r="116" spans="1:3" ht="12.75">
      <c r="A116" s="208" t="s">
        <v>608</v>
      </c>
      <c r="B116" s="233" t="s">
        <v>251</v>
      </c>
      <c r="C116" s="209" t="s">
        <v>242</v>
      </c>
    </row>
    <row r="117" spans="1:3" ht="12.75">
      <c r="A117" s="20" t="s">
        <v>309</v>
      </c>
      <c r="B117" s="152" t="s">
        <v>403</v>
      </c>
      <c r="C117" s="19" t="s">
        <v>472</v>
      </c>
    </row>
    <row r="118" spans="1:3" ht="12.75">
      <c r="A118" s="20" t="s">
        <v>248</v>
      </c>
      <c r="B118" s="152" t="s">
        <v>444</v>
      </c>
      <c r="C118" s="19" t="s">
        <v>472</v>
      </c>
    </row>
    <row r="119" spans="1:3" ht="12.75">
      <c r="A119" s="20" t="s">
        <v>171</v>
      </c>
      <c r="B119" s="152" t="s">
        <v>424</v>
      </c>
      <c r="C119" s="19" t="s">
        <v>472</v>
      </c>
    </row>
    <row r="120" spans="1:3" ht="12.75">
      <c r="A120" s="20" t="s">
        <v>433</v>
      </c>
      <c r="B120" s="152" t="s">
        <v>684</v>
      </c>
      <c r="C120" s="19" t="s">
        <v>472</v>
      </c>
    </row>
    <row r="121" spans="1:3" ht="12.75">
      <c r="A121" s="20" t="s">
        <v>225</v>
      </c>
      <c r="B121" s="152" t="s">
        <v>43</v>
      </c>
      <c r="C121" s="19" t="s">
        <v>472</v>
      </c>
    </row>
    <row r="122" spans="1:3" ht="12.75">
      <c r="A122" s="208" t="s">
        <v>29</v>
      </c>
      <c r="B122" s="233" t="s">
        <v>251</v>
      </c>
      <c r="C122" s="209" t="s">
        <v>472</v>
      </c>
    </row>
    <row r="123" spans="1:3" ht="12.75">
      <c r="A123" s="20" t="s">
        <v>53</v>
      </c>
      <c r="B123" s="152" t="s">
        <v>403</v>
      </c>
      <c r="C123" s="19" t="s">
        <v>675</v>
      </c>
    </row>
    <row r="124" spans="1:3" ht="12.75">
      <c r="A124" s="20" t="s">
        <v>88</v>
      </c>
      <c r="B124" s="152" t="s">
        <v>628</v>
      </c>
      <c r="C124" s="19" t="s">
        <v>675</v>
      </c>
    </row>
    <row r="125" spans="1:3" ht="12.75">
      <c r="A125" s="20" t="s">
        <v>343</v>
      </c>
      <c r="B125" s="152" t="s">
        <v>424</v>
      </c>
      <c r="C125" s="19" t="s">
        <v>675</v>
      </c>
    </row>
    <row r="126" spans="1:3" ht="12.75">
      <c r="A126" s="20" t="s">
        <v>150</v>
      </c>
      <c r="B126" s="152" t="s">
        <v>684</v>
      </c>
      <c r="C126" s="19" t="s">
        <v>675</v>
      </c>
    </row>
    <row r="127" spans="1:3" ht="12.75">
      <c r="A127" s="20" t="s">
        <v>66</v>
      </c>
      <c r="B127" s="152" t="s">
        <v>43</v>
      </c>
      <c r="C127" s="19" t="s">
        <v>675</v>
      </c>
    </row>
    <row r="128" spans="1:3" ht="12.75">
      <c r="A128" s="208" t="s">
        <v>284</v>
      </c>
      <c r="B128" s="233" t="s">
        <v>251</v>
      </c>
      <c r="C128" s="209" t="s">
        <v>675</v>
      </c>
    </row>
    <row r="129" spans="1:3" ht="12.75">
      <c r="A129" s="20" t="s">
        <v>832</v>
      </c>
      <c r="B129" s="152" t="s">
        <v>403</v>
      </c>
      <c r="C129" s="19" t="s">
        <v>40</v>
      </c>
    </row>
    <row r="130" spans="1:3" ht="12.75">
      <c r="A130" s="20" t="s">
        <v>762</v>
      </c>
      <c r="B130" s="152" t="s">
        <v>805</v>
      </c>
      <c r="C130" s="19" t="s">
        <v>40</v>
      </c>
    </row>
    <row r="131" spans="1:3" ht="12.75">
      <c r="A131" s="20" t="s">
        <v>508</v>
      </c>
      <c r="B131" s="152" t="s">
        <v>424</v>
      </c>
      <c r="C131" s="19" t="s">
        <v>40</v>
      </c>
    </row>
    <row r="132" spans="1:3" ht="12.75">
      <c r="A132" s="20" t="s">
        <v>731</v>
      </c>
      <c r="B132" s="152" t="s">
        <v>684</v>
      </c>
      <c r="C132" s="19" t="s">
        <v>40</v>
      </c>
    </row>
    <row r="133" spans="1:3" ht="12.75">
      <c r="A133" s="20" t="s">
        <v>742</v>
      </c>
      <c r="B133" s="152" t="s">
        <v>43</v>
      </c>
      <c r="C133" s="19" t="s">
        <v>40</v>
      </c>
    </row>
    <row r="134" spans="1:3" ht="12.75">
      <c r="A134" s="208" t="s">
        <v>560</v>
      </c>
      <c r="B134" s="233" t="s">
        <v>251</v>
      </c>
      <c r="C134" s="209" t="s">
        <v>40</v>
      </c>
    </row>
    <row r="135" spans="1:3" ht="12.75">
      <c r="A135" s="20" t="s">
        <v>592</v>
      </c>
      <c r="B135" s="152" t="s">
        <v>403</v>
      </c>
      <c r="C135" s="19" t="s">
        <v>247</v>
      </c>
    </row>
    <row r="136" spans="1:3" ht="12.75">
      <c r="A136" s="20" t="s">
        <v>621</v>
      </c>
      <c r="B136" s="152" t="s">
        <v>657</v>
      </c>
      <c r="C136" s="19" t="s">
        <v>247</v>
      </c>
    </row>
    <row r="137" spans="1:3" ht="12.75">
      <c r="A137" s="20" t="s">
        <v>661</v>
      </c>
      <c r="B137" s="152" t="s">
        <v>424</v>
      </c>
      <c r="C137" s="19" t="s">
        <v>247</v>
      </c>
    </row>
    <row r="138" spans="1:3" ht="12.75">
      <c r="A138" s="20" t="s">
        <v>483</v>
      </c>
      <c r="B138" s="152" t="s">
        <v>684</v>
      </c>
      <c r="C138" s="19" t="s">
        <v>247</v>
      </c>
    </row>
    <row r="139" spans="1:3" ht="12.75">
      <c r="A139" s="20" t="s">
        <v>605</v>
      </c>
      <c r="B139" s="152" t="s">
        <v>43</v>
      </c>
      <c r="C139" s="19" t="s">
        <v>247</v>
      </c>
    </row>
    <row r="140" spans="1:3" ht="12.75">
      <c r="A140" s="208" t="s">
        <v>801</v>
      </c>
      <c r="B140" s="233" t="s">
        <v>251</v>
      </c>
      <c r="C140" s="209" t="s">
        <v>247</v>
      </c>
    </row>
    <row r="141" spans="1:3" ht="12.75">
      <c r="A141" s="20" t="s">
        <v>691</v>
      </c>
      <c r="B141" s="152" t="s">
        <v>403</v>
      </c>
      <c r="C141" s="19" t="s">
        <v>467</v>
      </c>
    </row>
    <row r="142" spans="1:3" ht="12.75">
      <c r="A142" s="20" t="s">
        <v>714</v>
      </c>
      <c r="B142" s="152" t="s">
        <v>582</v>
      </c>
      <c r="C142" s="19" t="s">
        <v>467</v>
      </c>
    </row>
    <row r="143" spans="1:3" ht="12.75">
      <c r="A143" s="20" t="s">
        <v>562</v>
      </c>
      <c r="B143" s="152" t="s">
        <v>424</v>
      </c>
      <c r="C143" s="19" t="s">
        <v>467</v>
      </c>
    </row>
    <row r="144" spans="1:3" ht="12.75">
      <c r="A144" s="20" t="s">
        <v>775</v>
      </c>
      <c r="B144" s="152" t="s">
        <v>684</v>
      </c>
      <c r="C144" s="19" t="s">
        <v>467</v>
      </c>
    </row>
    <row r="145" spans="1:3" ht="12.75">
      <c r="A145" s="20" t="s">
        <v>696</v>
      </c>
      <c r="B145" s="152" t="s">
        <v>43</v>
      </c>
      <c r="C145" s="19" t="s">
        <v>467</v>
      </c>
    </row>
    <row r="146" spans="1:3" ht="12.75">
      <c r="A146" s="208" t="s">
        <v>505</v>
      </c>
      <c r="B146" s="233" t="s">
        <v>251</v>
      </c>
      <c r="C146" s="209" t="s">
        <v>467</v>
      </c>
    </row>
    <row r="147" spans="1:3" ht="12.75">
      <c r="A147" s="20" t="s">
        <v>107</v>
      </c>
      <c r="B147" s="152" t="s">
        <v>403</v>
      </c>
      <c r="C147" s="19" t="s">
        <v>674</v>
      </c>
    </row>
    <row r="148" spans="1:3" ht="12.75">
      <c r="A148" s="20" t="s">
        <v>174</v>
      </c>
      <c r="B148" s="152" t="s">
        <v>317</v>
      </c>
      <c r="C148" s="19" t="s">
        <v>674</v>
      </c>
    </row>
    <row r="149" spans="1:3" ht="12.75">
      <c r="A149" s="20" t="s">
        <v>241</v>
      </c>
      <c r="B149" s="152" t="s">
        <v>424</v>
      </c>
      <c r="C149" s="19" t="s">
        <v>674</v>
      </c>
    </row>
    <row r="150" spans="1:3" ht="12.75">
      <c r="A150" s="20" t="s">
        <v>10</v>
      </c>
      <c r="B150" s="152" t="s">
        <v>684</v>
      </c>
      <c r="C150" s="19" t="s">
        <v>674</v>
      </c>
    </row>
    <row r="151" spans="1:3" ht="12.75">
      <c r="A151" s="20" t="s">
        <v>210</v>
      </c>
      <c r="B151" s="152" t="s">
        <v>43</v>
      </c>
      <c r="C151" s="19" t="s">
        <v>674</v>
      </c>
    </row>
    <row r="152" spans="1:3" ht="12.75">
      <c r="A152" s="208" t="s">
        <v>419</v>
      </c>
      <c r="B152" s="233" t="s">
        <v>251</v>
      </c>
      <c r="C152" s="209" t="s">
        <v>674</v>
      </c>
    </row>
    <row r="153" spans="1:3" ht="12.75">
      <c r="A153" s="20" t="s">
        <v>389</v>
      </c>
      <c r="B153" s="152" t="s">
        <v>403</v>
      </c>
      <c r="C153" s="19" t="s">
        <v>39</v>
      </c>
    </row>
    <row r="154" spans="1:3" ht="12.75">
      <c r="A154" s="20" t="s">
        <v>338</v>
      </c>
      <c r="B154" s="152" t="s">
        <v>306</v>
      </c>
      <c r="C154" s="19" t="s">
        <v>39</v>
      </c>
    </row>
    <row r="155" spans="1:3" ht="12.75">
      <c r="A155" s="20" t="s">
        <v>91</v>
      </c>
      <c r="B155" s="152" t="s">
        <v>424</v>
      </c>
      <c r="C155" s="19" t="s">
        <v>39</v>
      </c>
    </row>
    <row r="156" spans="1:3" ht="12.75">
      <c r="A156" s="20" t="s">
        <v>274</v>
      </c>
      <c r="B156" s="152" t="s">
        <v>684</v>
      </c>
      <c r="C156" s="19" t="s">
        <v>39</v>
      </c>
    </row>
    <row r="157" spans="1:3" ht="12.75">
      <c r="A157" s="20" t="s">
        <v>371</v>
      </c>
      <c r="B157" s="152" t="s">
        <v>43</v>
      </c>
      <c r="C157" s="19" t="s">
        <v>39</v>
      </c>
    </row>
    <row r="158" spans="1:3" ht="12.75">
      <c r="A158" s="210" t="s">
        <v>135</v>
      </c>
      <c r="B158" s="152" t="s">
        <v>251</v>
      </c>
      <c r="C158" s="211" t="s">
        <v>39</v>
      </c>
    </row>
    <row r="159" spans="1:3" ht="12.75">
      <c r="A159" s="20" t="s">
        <v>650</v>
      </c>
      <c r="B159" s="234" t="s">
        <v>403</v>
      </c>
      <c r="C159" s="212" t="s">
        <v>809</v>
      </c>
    </row>
    <row r="160" spans="1:3" ht="12.75">
      <c r="A160" s="20" t="s">
        <v>707</v>
      </c>
      <c r="B160" s="152" t="s">
        <v>756</v>
      </c>
      <c r="C160" s="211" t="s">
        <v>809</v>
      </c>
    </row>
    <row r="161" spans="1:3" ht="12.75">
      <c r="A161" s="20" t="s">
        <v>574</v>
      </c>
      <c r="B161" s="152" t="s">
        <v>424</v>
      </c>
      <c r="C161" s="211" t="s">
        <v>809</v>
      </c>
    </row>
    <row r="162" spans="1:3" ht="12.75">
      <c r="A162" s="20" t="s">
        <v>741</v>
      </c>
      <c r="B162" s="152" t="s">
        <v>684</v>
      </c>
      <c r="C162" s="211" t="s">
        <v>809</v>
      </c>
    </row>
    <row r="163" spans="1:3" ht="12.75">
      <c r="A163" s="20" t="s">
        <v>730</v>
      </c>
      <c r="B163" s="152" t="s">
        <v>43</v>
      </c>
      <c r="C163" s="211" t="s">
        <v>809</v>
      </c>
    </row>
    <row r="164" spans="1:3" ht="12.75">
      <c r="A164" s="213" t="s">
        <v>527</v>
      </c>
      <c r="B164" s="233" t="s">
        <v>251</v>
      </c>
      <c r="C164" s="214" t="s">
        <v>809</v>
      </c>
    </row>
    <row r="165" spans="1:3" ht="12.75">
      <c r="A165" s="20" t="s">
        <v>496</v>
      </c>
      <c r="B165" s="152" t="s">
        <v>403</v>
      </c>
      <c r="C165" s="211" t="s">
        <v>617</v>
      </c>
    </row>
    <row r="166" spans="1:3" ht="12.75">
      <c r="A166" s="20" t="s">
        <v>457</v>
      </c>
      <c r="B166" s="152" t="s">
        <v>700</v>
      </c>
      <c r="C166" s="211" t="s">
        <v>617</v>
      </c>
    </row>
    <row r="167" spans="1:3" ht="12.75">
      <c r="A167" s="20" t="s">
        <v>816</v>
      </c>
      <c r="B167" s="152" t="s">
        <v>424</v>
      </c>
      <c r="C167" s="211" t="s">
        <v>617</v>
      </c>
    </row>
    <row r="168" spans="1:3" ht="12.75">
      <c r="A168" s="20" t="s">
        <v>604</v>
      </c>
      <c r="B168" s="152" t="s">
        <v>684</v>
      </c>
      <c r="C168" s="211" t="s">
        <v>617</v>
      </c>
    </row>
    <row r="169" spans="1:3" ht="12.75">
      <c r="A169" s="20" t="s">
        <v>482</v>
      </c>
      <c r="B169" s="152" t="s">
        <v>43</v>
      </c>
      <c r="C169" s="211" t="s">
        <v>617</v>
      </c>
    </row>
    <row r="170" spans="1:3" ht="12.75">
      <c r="A170" s="213" t="s">
        <v>673</v>
      </c>
      <c r="B170" s="233" t="s">
        <v>251</v>
      </c>
      <c r="C170" s="214" t="s">
        <v>617</v>
      </c>
    </row>
    <row r="171" spans="1:3" ht="12.75">
      <c r="A171" s="20" t="s">
        <v>784</v>
      </c>
      <c r="B171" s="152" t="s">
        <v>403</v>
      </c>
      <c r="C171" s="211" t="s">
        <v>418</v>
      </c>
    </row>
    <row r="172" spans="1:3" ht="12.75">
      <c r="A172" s="20" t="s">
        <v>753</v>
      </c>
      <c r="B172" s="152" t="s">
        <v>627</v>
      </c>
      <c r="C172" s="211" t="s">
        <v>418</v>
      </c>
    </row>
    <row r="173" spans="1:3" ht="12.75">
      <c r="A173" s="20" t="s">
        <v>522</v>
      </c>
      <c r="B173" s="152" t="s">
        <v>424</v>
      </c>
      <c r="C173" s="211" t="s">
        <v>418</v>
      </c>
    </row>
    <row r="174" spans="1:3" ht="12.75">
      <c r="A174" s="20" t="s">
        <v>695</v>
      </c>
      <c r="B174" s="152" t="s">
        <v>684</v>
      </c>
      <c r="C174" s="211" t="s">
        <v>418</v>
      </c>
    </row>
    <row r="175" spans="1:3" ht="12.75">
      <c r="A175" s="20" t="s">
        <v>774</v>
      </c>
      <c r="B175" s="152" t="s">
        <v>43</v>
      </c>
      <c r="C175" s="211" t="s">
        <v>418</v>
      </c>
    </row>
    <row r="176" spans="1:3" ht="12.75">
      <c r="A176" s="213" t="s">
        <v>578</v>
      </c>
      <c r="B176" s="233" t="s">
        <v>251</v>
      </c>
      <c r="C176" s="214" t="s">
        <v>418</v>
      </c>
    </row>
    <row r="177" spans="1:3" ht="12.75">
      <c r="A177" s="20" t="s">
        <v>173</v>
      </c>
      <c r="B177" s="152" t="s">
        <v>403</v>
      </c>
      <c r="C177" s="211" t="s">
        <v>191</v>
      </c>
    </row>
    <row r="178" spans="1:3" ht="12.75">
      <c r="A178" s="20" t="s">
        <v>106</v>
      </c>
      <c r="B178" s="152" t="s">
        <v>370</v>
      </c>
      <c r="C178" s="211" t="s">
        <v>191</v>
      </c>
    </row>
    <row r="179" spans="1:3" ht="12.75">
      <c r="A179" s="20" t="s">
        <v>315</v>
      </c>
      <c r="B179" s="152" t="s">
        <v>424</v>
      </c>
      <c r="C179" s="211" t="s">
        <v>191</v>
      </c>
    </row>
    <row r="180" spans="1:3" ht="12.75">
      <c r="A180" s="20" t="s">
        <v>79</v>
      </c>
      <c r="B180" s="152" t="s">
        <v>684</v>
      </c>
      <c r="C180" s="211" t="s">
        <v>191</v>
      </c>
    </row>
    <row r="181" spans="1:3" ht="12.75">
      <c r="A181" s="20" t="s">
        <v>134</v>
      </c>
      <c r="B181" s="152" t="s">
        <v>43</v>
      </c>
      <c r="C181" s="211" t="s">
        <v>191</v>
      </c>
    </row>
    <row r="182" spans="1:3" ht="12.75">
      <c r="A182" s="213" t="s">
        <v>369</v>
      </c>
      <c r="B182" s="233" t="s">
        <v>251</v>
      </c>
      <c r="C182" s="214" t="s">
        <v>191</v>
      </c>
    </row>
    <row r="183" spans="1:3" ht="12.75">
      <c r="A183" s="20" t="s">
        <v>504</v>
      </c>
      <c r="B183" s="152" t="s">
        <v>403</v>
      </c>
      <c r="C183" s="211" t="s">
        <v>815</v>
      </c>
    </row>
    <row r="184" spans="1:3" ht="12.75">
      <c r="A184" s="20" t="s">
        <v>448</v>
      </c>
      <c r="B184" s="152" t="s">
        <v>78</v>
      </c>
      <c r="C184" s="211" t="s">
        <v>815</v>
      </c>
    </row>
    <row r="185" spans="1:3" ht="12.75">
      <c r="A185" s="20" t="s">
        <v>829</v>
      </c>
      <c r="B185" s="152" t="s">
        <v>424</v>
      </c>
      <c r="C185" s="211" t="s">
        <v>815</v>
      </c>
    </row>
    <row r="186" spans="1:3" ht="12.75">
      <c r="A186" s="20" t="s">
        <v>607</v>
      </c>
      <c r="B186" s="152" t="s">
        <v>684</v>
      </c>
      <c r="C186" s="211" t="s">
        <v>815</v>
      </c>
    </row>
    <row r="187" spans="1:3" ht="12.75">
      <c r="A187" s="20" t="s">
        <v>471</v>
      </c>
      <c r="B187" s="152" t="s">
        <v>43</v>
      </c>
      <c r="C187" s="211" t="s">
        <v>815</v>
      </c>
    </row>
    <row r="188" spans="1:3" ht="12.75">
      <c r="A188" s="213" t="s">
        <v>690</v>
      </c>
      <c r="B188" s="233" t="s">
        <v>251</v>
      </c>
      <c r="C188" s="214" t="s">
        <v>815</v>
      </c>
    </row>
    <row r="189" spans="1:3" ht="12.75">
      <c r="A189" s="20" t="s">
        <v>122</v>
      </c>
      <c r="B189" s="152" t="s">
        <v>403</v>
      </c>
      <c r="C189" s="211" t="s">
        <v>620</v>
      </c>
    </row>
    <row r="190" spans="1:3" ht="12.75">
      <c r="A190" s="20" t="s">
        <v>160</v>
      </c>
      <c r="B190" s="152" t="s">
        <v>549</v>
      </c>
      <c r="C190" s="211" t="s">
        <v>620</v>
      </c>
    </row>
    <row r="191" spans="1:3" ht="12.75">
      <c r="A191" s="20" t="s">
        <v>265</v>
      </c>
      <c r="B191" s="152" t="s">
        <v>424</v>
      </c>
      <c r="C191" s="211" t="s">
        <v>620</v>
      </c>
    </row>
    <row r="192" spans="1:3" ht="12.75">
      <c r="A192" s="20" t="s">
        <v>28</v>
      </c>
      <c r="B192" s="152" t="s">
        <v>684</v>
      </c>
      <c r="C192" s="211" t="s">
        <v>620</v>
      </c>
    </row>
    <row r="193" spans="1:3" ht="12.75">
      <c r="A193" s="20" t="s">
        <v>190</v>
      </c>
      <c r="B193" s="152" t="s">
        <v>43</v>
      </c>
      <c r="C193" s="211" t="s">
        <v>620</v>
      </c>
    </row>
    <row r="194" spans="1:3" ht="12.75">
      <c r="A194" s="213" t="s">
        <v>432</v>
      </c>
      <c r="B194" s="233" t="s">
        <v>251</v>
      </c>
      <c r="C194" s="214" t="s">
        <v>620</v>
      </c>
    </row>
    <row r="195" spans="1:3" ht="12.75">
      <c r="A195" s="20" t="s">
        <v>400</v>
      </c>
      <c r="B195" s="152" t="s">
        <v>403</v>
      </c>
      <c r="C195" s="211" t="s">
        <v>413</v>
      </c>
    </row>
    <row r="196" spans="1:3" ht="12.75">
      <c r="A196" s="20" t="s">
        <v>330</v>
      </c>
      <c r="B196" s="152" t="s">
        <v>540</v>
      </c>
      <c r="C196" s="211" t="s">
        <v>413</v>
      </c>
    </row>
    <row r="197" spans="1:3" ht="12.75">
      <c r="A197" s="20" t="s">
        <v>98</v>
      </c>
      <c r="B197" s="152" t="s">
        <v>424</v>
      </c>
      <c r="C197" s="211" t="s">
        <v>413</v>
      </c>
    </row>
    <row r="198" spans="1:3" ht="12.75">
      <c r="A198" s="20" t="s">
        <v>283</v>
      </c>
      <c r="B198" s="152" t="s">
        <v>684</v>
      </c>
      <c r="C198" s="211" t="s">
        <v>413</v>
      </c>
    </row>
    <row r="199" spans="1:3" ht="12.75">
      <c r="A199" s="20" t="s">
        <v>356</v>
      </c>
      <c r="B199" s="152" t="s">
        <v>43</v>
      </c>
      <c r="C199" s="211" t="s">
        <v>413</v>
      </c>
    </row>
    <row r="200" spans="1:3" ht="12.75">
      <c r="A200" s="213" t="s">
        <v>149</v>
      </c>
      <c r="B200" s="233" t="s">
        <v>251</v>
      </c>
      <c r="C200" s="214" t="s">
        <v>413</v>
      </c>
    </row>
    <row r="201" spans="1:3" ht="12.75">
      <c r="A201" s="20" t="s">
        <v>456</v>
      </c>
      <c r="B201" s="152" t="s">
        <v>403</v>
      </c>
      <c r="C201" s="211" t="s">
        <v>189</v>
      </c>
    </row>
    <row r="202" spans="1:3" ht="12.75">
      <c r="A202" s="20" t="s">
        <v>495</v>
      </c>
      <c r="B202" s="152" t="s">
        <v>719</v>
      </c>
      <c r="C202" s="211" t="s">
        <v>189</v>
      </c>
    </row>
    <row r="203" spans="1:3" ht="12.75">
      <c r="A203" s="20" t="s">
        <v>772</v>
      </c>
      <c r="B203" s="152" t="s">
        <v>424</v>
      </c>
      <c r="C203" s="211" t="s">
        <v>189</v>
      </c>
    </row>
    <row r="204" spans="1:3" ht="12.75">
      <c r="A204" s="20" t="s">
        <v>559</v>
      </c>
      <c r="B204" s="152" t="s">
        <v>684</v>
      </c>
      <c r="C204" s="211" t="s">
        <v>189</v>
      </c>
    </row>
    <row r="205" spans="1:3" ht="12.75">
      <c r="A205" s="20" t="s">
        <v>526</v>
      </c>
      <c r="B205" s="152" t="s">
        <v>43</v>
      </c>
      <c r="C205" s="211" t="s">
        <v>189</v>
      </c>
    </row>
    <row r="206" spans="1:3" ht="12.75">
      <c r="A206" s="213" t="s">
        <v>729</v>
      </c>
      <c r="B206" s="233" t="s">
        <v>251</v>
      </c>
      <c r="C206" s="214" t="s">
        <v>189</v>
      </c>
    </row>
    <row r="207" spans="1:3" ht="12.75">
      <c r="A207" s="20" t="s">
        <v>706</v>
      </c>
      <c r="B207" s="152" t="s">
        <v>403</v>
      </c>
      <c r="C207" s="211" t="s">
        <v>814</v>
      </c>
    </row>
    <row r="208" spans="1:3" ht="12.75">
      <c r="A208" s="20" t="s">
        <v>649</v>
      </c>
      <c r="B208" s="152" t="s">
        <v>751</v>
      </c>
      <c r="C208" s="211" t="s">
        <v>814</v>
      </c>
    </row>
    <row r="209" spans="1:3" ht="12.75">
      <c r="A209" s="20" t="s">
        <v>642</v>
      </c>
      <c r="B209" s="152" t="s">
        <v>424</v>
      </c>
      <c r="C209" s="211" t="s">
        <v>814</v>
      </c>
    </row>
    <row r="210" spans="1:3" ht="12.75">
      <c r="A210" s="20" t="s">
        <v>800</v>
      </c>
      <c r="B210" s="152" t="s">
        <v>684</v>
      </c>
      <c r="C210" s="211" t="s">
        <v>814</v>
      </c>
    </row>
    <row r="211" spans="1:3" ht="12.75">
      <c r="A211" s="20" t="s">
        <v>672</v>
      </c>
      <c r="B211" s="152" t="s">
        <v>43</v>
      </c>
      <c r="C211" s="211" t="s">
        <v>814</v>
      </c>
    </row>
    <row r="212" spans="1:3" ht="12.75">
      <c r="A212" s="210" t="s">
        <v>481</v>
      </c>
      <c r="B212" s="232" t="s">
        <v>251</v>
      </c>
      <c r="C212" s="216" t="s">
        <v>814</v>
      </c>
    </row>
    <row r="213" spans="1:3" ht="12.75">
      <c r="A213" s="20" t="s">
        <v>412</v>
      </c>
      <c r="B213" s="152" t="s">
        <v>30</v>
      </c>
      <c r="C213" s="211" t="s">
        <v>355</v>
      </c>
    </row>
    <row r="214" spans="1:3" ht="12.75">
      <c r="A214" s="20" t="s">
        <v>376</v>
      </c>
      <c r="B214" s="152" t="s">
        <v>521</v>
      </c>
      <c r="C214" s="211" t="s">
        <v>355</v>
      </c>
    </row>
    <row r="215" spans="1:3" ht="12.75">
      <c r="A215" s="20" t="s">
        <v>65</v>
      </c>
      <c r="B215" s="152" t="s">
        <v>424</v>
      </c>
      <c r="C215" s="211" t="s">
        <v>355</v>
      </c>
    </row>
    <row r="216" spans="1:3" ht="12.75">
      <c r="A216" s="20" t="s">
        <v>296</v>
      </c>
      <c r="B216" s="152" t="s">
        <v>684</v>
      </c>
      <c r="C216" s="211" t="s">
        <v>355</v>
      </c>
    </row>
    <row r="217" spans="1:3" ht="12.75">
      <c r="A217" s="20" t="s">
        <v>342</v>
      </c>
      <c r="B217" s="152" t="s">
        <v>43</v>
      </c>
      <c r="C217" s="211" t="s">
        <v>355</v>
      </c>
    </row>
    <row r="218" spans="1:3" ht="12.75">
      <c r="A218" s="213" t="s">
        <v>110</v>
      </c>
      <c r="B218" s="233" t="s">
        <v>251</v>
      </c>
      <c r="C218" s="214" t="s">
        <v>355</v>
      </c>
    </row>
    <row r="219" spans="1:3" ht="12.75">
      <c r="A219" s="20" t="s">
        <v>188</v>
      </c>
      <c r="B219" s="152" t="s">
        <v>30</v>
      </c>
      <c r="C219" s="211" t="s">
        <v>713</v>
      </c>
    </row>
    <row r="220" spans="1:3" ht="12.75">
      <c r="A220" s="20" t="s">
        <v>148</v>
      </c>
      <c r="B220" s="152" t="s">
        <v>352</v>
      </c>
      <c r="C220" s="211" t="s">
        <v>713</v>
      </c>
    </row>
    <row r="221" spans="1:3" ht="12.75">
      <c r="A221" s="20" t="s">
        <v>273</v>
      </c>
      <c r="B221" s="152" t="s">
        <v>424</v>
      </c>
      <c r="C221" s="211" t="s">
        <v>713</v>
      </c>
    </row>
    <row r="222" spans="1:3" ht="12.75">
      <c r="A222" s="20" t="s">
        <v>87</v>
      </c>
      <c r="B222" s="152" t="s">
        <v>684</v>
      </c>
      <c r="C222" s="211" t="s">
        <v>713</v>
      </c>
    </row>
    <row r="223" spans="1:3" ht="12.75">
      <c r="A223" s="20" t="s">
        <v>121</v>
      </c>
      <c r="B223" s="152" t="s">
        <v>43</v>
      </c>
      <c r="C223" s="211" t="s">
        <v>713</v>
      </c>
    </row>
    <row r="224" spans="1:3" ht="12.75">
      <c r="A224" s="210" t="s">
        <v>329</v>
      </c>
      <c r="B224" s="232" t="s">
        <v>251</v>
      </c>
      <c r="C224" s="216" t="s">
        <v>713</v>
      </c>
    </row>
    <row r="225" spans="1:3" ht="12.75">
      <c r="A225" s="20" t="s">
        <v>322</v>
      </c>
      <c r="B225" s="152" t="s">
        <v>641</v>
      </c>
      <c r="C225" s="211" t="s">
        <v>246</v>
      </c>
    </row>
    <row r="226" spans="1:3" ht="12.75">
      <c r="A226" s="20" t="s">
        <v>737</v>
      </c>
      <c r="B226" s="152" t="s">
        <v>23</v>
      </c>
      <c r="C226" s="211" t="s">
        <v>246</v>
      </c>
    </row>
    <row r="227" spans="1:3" ht="12.75">
      <c r="A227" s="20" t="s">
        <v>727</v>
      </c>
      <c r="B227" s="152" t="s">
        <v>740</v>
      </c>
      <c r="C227" s="211" t="s">
        <v>246</v>
      </c>
    </row>
    <row r="228" spans="1:3" ht="12.75">
      <c r="A228" s="20" t="s">
        <v>326</v>
      </c>
      <c r="B228" s="152" t="s">
        <v>443</v>
      </c>
      <c r="C228" s="211" t="s">
        <v>246</v>
      </c>
    </row>
    <row r="229" spans="1:3" ht="12.75">
      <c r="A229" s="20" t="s">
        <v>36</v>
      </c>
      <c r="B229" s="152" t="s">
        <v>124</v>
      </c>
      <c r="C229" s="211" t="s">
        <v>246</v>
      </c>
    </row>
    <row r="230" spans="1:3" ht="12.75">
      <c r="A230" s="20" t="s">
        <v>305</v>
      </c>
      <c r="B230" s="152" t="s">
        <v>233</v>
      </c>
      <c r="C230" s="211" t="s">
        <v>246</v>
      </c>
    </row>
    <row r="231" spans="1:3" ht="12.75">
      <c r="A231" s="20" t="s">
        <v>667</v>
      </c>
      <c r="B231" s="152" t="s">
        <v>165</v>
      </c>
      <c r="C231" s="211" t="s">
        <v>246</v>
      </c>
    </row>
    <row r="232" spans="1:3" ht="12.75">
      <c r="A232" s="20" t="s">
        <v>475</v>
      </c>
      <c r="B232" s="152" t="s">
        <v>655</v>
      </c>
      <c r="C232" s="211" t="s">
        <v>246</v>
      </c>
    </row>
    <row r="233" spans="1:3" ht="12.75">
      <c r="A233" s="20" t="s">
        <v>599</v>
      </c>
      <c r="B233" s="152" t="s">
        <v>501</v>
      </c>
      <c r="C233" s="211" t="s">
        <v>246</v>
      </c>
    </row>
    <row r="234" spans="1:3" ht="12.75">
      <c r="A234" s="20" t="s">
        <v>18</v>
      </c>
      <c r="B234" s="152" t="s">
        <v>113</v>
      </c>
      <c r="C234" s="211" t="s">
        <v>246</v>
      </c>
    </row>
    <row r="235" spans="1:3" ht="12.75">
      <c r="A235" s="20" t="s">
        <v>182</v>
      </c>
      <c r="B235" s="152" t="s">
        <v>396</v>
      </c>
      <c r="C235" s="211" t="s">
        <v>246</v>
      </c>
    </row>
    <row r="236" spans="1:3" ht="12.75">
      <c r="A236" s="20" t="s">
        <v>577</v>
      </c>
      <c r="B236" s="152" t="s">
        <v>428</v>
      </c>
      <c r="C236" s="211" t="s">
        <v>246</v>
      </c>
    </row>
    <row r="237" spans="1:3" ht="12.75">
      <c r="A237" s="20" t="s">
        <v>820</v>
      </c>
      <c r="B237" s="152" t="s">
        <v>64</v>
      </c>
      <c r="C237" s="211" t="s">
        <v>246</v>
      </c>
    </row>
    <row r="238" spans="1:3" ht="12.75">
      <c r="A238" s="20" t="s">
        <v>349</v>
      </c>
      <c r="B238" s="152" t="s">
        <v>332</v>
      </c>
      <c r="C238" s="211" t="s">
        <v>246</v>
      </c>
    </row>
    <row r="239" spans="1:3" ht="12.75">
      <c r="A239" s="20" t="s">
        <v>141</v>
      </c>
      <c r="B239" s="152" t="s">
        <v>499</v>
      </c>
      <c r="C239" s="211" t="s">
        <v>246</v>
      </c>
    </row>
    <row r="240" spans="1:3" ht="12.75">
      <c r="A240" s="20" t="s">
        <v>55</v>
      </c>
      <c r="B240" s="152" t="s">
        <v>656</v>
      </c>
      <c r="C240" s="211" t="s">
        <v>246</v>
      </c>
    </row>
    <row r="241" spans="1:3" ht="12.75">
      <c r="A241" s="20" t="s">
        <v>555</v>
      </c>
      <c r="B241" s="152" t="s">
        <v>393</v>
      </c>
      <c r="C241" s="211" t="s">
        <v>246</v>
      </c>
    </row>
    <row r="242" spans="1:3" ht="12.75">
      <c r="A242" s="20" t="s">
        <v>510</v>
      </c>
      <c r="B242" s="152" t="s">
        <v>115</v>
      </c>
      <c r="C242" s="211" t="s">
        <v>246</v>
      </c>
    </row>
    <row r="243" spans="1:3" ht="12.75">
      <c r="A243" s="20" t="s">
        <v>509</v>
      </c>
      <c r="B243" s="152" t="s">
        <v>147</v>
      </c>
      <c r="C243" s="211" t="s">
        <v>246</v>
      </c>
    </row>
    <row r="244" spans="1:3" ht="12.75">
      <c r="A244" s="20" t="s">
        <v>796</v>
      </c>
      <c r="B244" s="152" t="s">
        <v>104</v>
      </c>
      <c r="C244" s="211" t="s">
        <v>246</v>
      </c>
    </row>
    <row r="245" spans="1:3" ht="12.75">
      <c r="A245" s="143" t="s">
        <v>48</v>
      </c>
      <c r="B245" s="152" t="s">
        <v>525</v>
      </c>
      <c r="C245" s="211" t="s">
        <v>246</v>
      </c>
    </row>
    <row r="246" spans="1:3" ht="12.75">
      <c r="A246" s="226" t="s">
        <v>466</v>
      </c>
      <c r="B246" s="235" t="s">
        <v>23</v>
      </c>
      <c r="C246" s="227" t="s">
        <v>172</v>
      </c>
    </row>
    <row r="247" spans="1:3" ht="12.75">
      <c r="A247" s="228" t="s">
        <v>301</v>
      </c>
      <c r="B247" s="147" t="s">
        <v>740</v>
      </c>
      <c r="C247" s="229" t="s">
        <v>172</v>
      </c>
    </row>
    <row r="248" spans="1:3" ht="12.75">
      <c r="A248" s="228" t="s">
        <v>576</v>
      </c>
      <c r="B248" s="147" t="s">
        <v>443</v>
      </c>
      <c r="C248" s="229" t="s">
        <v>172</v>
      </c>
    </row>
    <row r="249" spans="1:3" ht="12.75">
      <c r="A249" s="228" t="s">
        <v>229</v>
      </c>
      <c r="B249" s="147" t="s">
        <v>124</v>
      </c>
      <c r="C249" s="229" t="s">
        <v>172</v>
      </c>
    </row>
    <row r="250" spans="1:3" ht="12.75">
      <c r="A250" s="228" t="s">
        <v>417</v>
      </c>
      <c r="B250" s="147" t="s">
        <v>233</v>
      </c>
      <c r="C250" s="229" t="s">
        <v>172</v>
      </c>
    </row>
    <row r="251" spans="1:3" ht="12.75">
      <c r="A251" s="228" t="s">
        <v>278</v>
      </c>
      <c r="B251" s="147" t="s">
        <v>165</v>
      </c>
      <c r="C251" s="229" t="s">
        <v>172</v>
      </c>
    </row>
    <row r="252" spans="1:3" ht="12.75">
      <c r="A252" s="228" t="s">
        <v>337</v>
      </c>
      <c r="B252" s="147" t="s">
        <v>655</v>
      </c>
      <c r="C252" s="229" t="s">
        <v>172</v>
      </c>
    </row>
    <row r="253" spans="1:3" ht="12.75">
      <c r="A253" s="228" t="s">
        <v>399</v>
      </c>
      <c r="B253" s="147" t="s">
        <v>501</v>
      </c>
      <c r="C253" s="229" t="s">
        <v>172</v>
      </c>
    </row>
    <row r="254" spans="1:3" ht="12.75">
      <c r="A254" s="228" t="s">
        <v>0</v>
      </c>
      <c r="B254" s="147" t="s">
        <v>113</v>
      </c>
      <c r="C254" s="229" t="s">
        <v>172</v>
      </c>
    </row>
    <row r="255" spans="1:3" ht="12.75">
      <c r="A255" s="228" t="s">
        <v>54</v>
      </c>
      <c r="B255" s="147" t="s">
        <v>396</v>
      </c>
      <c r="C255" s="229" t="s">
        <v>172</v>
      </c>
    </row>
    <row r="256" spans="1:3" ht="12.75">
      <c r="A256" s="228" t="s">
        <v>423</v>
      </c>
      <c r="B256" s="147" t="s">
        <v>428</v>
      </c>
      <c r="C256" s="229" t="s">
        <v>172</v>
      </c>
    </row>
    <row r="257" spans="1:3" ht="12.75">
      <c r="A257" s="228" t="s">
        <v>220</v>
      </c>
      <c r="B257" s="147" t="s">
        <v>64</v>
      </c>
      <c r="C257" s="229" t="s">
        <v>172</v>
      </c>
    </row>
    <row r="258" spans="1:3" ht="12.75">
      <c r="A258" s="228" t="s">
        <v>360</v>
      </c>
      <c r="B258" s="147" t="s">
        <v>332</v>
      </c>
      <c r="C258" s="229" t="s">
        <v>172</v>
      </c>
    </row>
    <row r="259" spans="1:3" ht="12.75">
      <c r="A259" s="228" t="s">
        <v>314</v>
      </c>
      <c r="B259" s="147" t="s">
        <v>499</v>
      </c>
      <c r="C259" s="229" t="s">
        <v>172</v>
      </c>
    </row>
    <row r="260" spans="1:3" ht="12.75">
      <c r="A260" s="228" t="s">
        <v>264</v>
      </c>
      <c r="B260" s="147" t="s">
        <v>656</v>
      </c>
      <c r="C260" s="229" t="s">
        <v>172</v>
      </c>
    </row>
    <row r="261" spans="1:3" ht="12.75">
      <c r="A261" s="228" t="s">
        <v>181</v>
      </c>
      <c r="B261" s="147" t="s">
        <v>393</v>
      </c>
      <c r="C261" s="229" t="s">
        <v>172</v>
      </c>
    </row>
    <row r="262" spans="1:3" ht="12.75">
      <c r="A262" s="228" t="s">
        <v>130</v>
      </c>
      <c r="B262" s="147" t="s">
        <v>115</v>
      </c>
      <c r="C262" s="229" t="s">
        <v>172</v>
      </c>
    </row>
    <row r="263" spans="1:3" ht="12.75">
      <c r="A263" s="228" t="s">
        <v>567</v>
      </c>
      <c r="B263" s="147" t="s">
        <v>147</v>
      </c>
      <c r="C263" s="229" t="s">
        <v>172</v>
      </c>
    </row>
    <row r="264" spans="1:3" ht="12.75">
      <c r="A264" s="228" t="s">
        <v>17</v>
      </c>
      <c r="B264" s="147" t="s">
        <v>104</v>
      </c>
      <c r="C264" s="229" t="s">
        <v>172</v>
      </c>
    </row>
    <row r="265" spans="1:3" ht="12.75">
      <c r="A265" s="230" t="s">
        <v>27</v>
      </c>
      <c r="B265" s="236" t="s">
        <v>525</v>
      </c>
      <c r="C265" s="231" t="s">
        <v>172</v>
      </c>
    </row>
    <row r="266" spans="1:3" ht="12.75">
      <c r="A266" s="143" t="s">
        <v>219</v>
      </c>
      <c r="B266" s="152" t="s">
        <v>398</v>
      </c>
      <c r="C266" s="211" t="s">
        <v>97</v>
      </c>
    </row>
    <row r="267" spans="1:3" ht="12.75">
      <c r="A267" s="20" t="s">
        <v>212</v>
      </c>
      <c r="B267" s="152" t="s">
        <v>398</v>
      </c>
      <c r="C267" s="19" t="s">
        <v>97</v>
      </c>
    </row>
    <row r="268" spans="1:3" ht="12.75">
      <c r="A268" s="20" t="s">
        <v>245</v>
      </c>
      <c r="B268" s="152" t="s">
        <v>398</v>
      </c>
      <c r="C268" s="19" t="s">
        <v>97</v>
      </c>
    </row>
    <row r="269" spans="1:3" ht="12.75">
      <c r="A269" s="143" t="s">
        <v>237</v>
      </c>
      <c r="B269" s="152" t="s">
        <v>398</v>
      </c>
      <c r="C269" s="19" t="s">
        <v>97</v>
      </c>
    </row>
    <row r="270" spans="1:3" ht="12.75">
      <c r="A270" s="20" t="s">
        <v>697</v>
      </c>
      <c r="B270" s="152" t="s">
        <v>602</v>
      </c>
      <c r="C270" s="19" t="s">
        <v>97</v>
      </c>
    </row>
    <row r="271" spans="1:3" ht="12.75">
      <c r="A271" s="20" t="s">
        <v>724</v>
      </c>
      <c r="B271" s="152" t="s">
        <v>688</v>
      </c>
      <c r="C271" s="19" t="s">
        <v>97</v>
      </c>
    </row>
    <row r="272" spans="1:3" ht="12.75">
      <c r="A272" s="20" t="s">
        <v>313</v>
      </c>
      <c r="B272" s="152" t="s">
        <v>52</v>
      </c>
      <c r="C272" s="19" t="s">
        <v>97</v>
      </c>
    </row>
    <row r="273" spans="1:3" ht="12.75">
      <c r="A273" s="20" t="s">
        <v>159</v>
      </c>
      <c r="B273" s="152" t="s">
        <v>788</v>
      </c>
      <c r="C273" s="19" t="s">
        <v>97</v>
      </c>
    </row>
    <row r="274" spans="1:3" ht="12.75">
      <c r="A274" s="139" t="s">
        <v>375</v>
      </c>
      <c r="B274" s="151" t="s">
        <v>648</v>
      </c>
      <c r="C274" s="140" t="s">
        <v>97</v>
      </c>
    </row>
    <row r="275" spans="1:3" ht="25.5">
      <c r="A275" s="139" t="s">
        <v>537</v>
      </c>
      <c r="B275" s="151" t="s">
        <v>224</v>
      </c>
      <c r="C275" s="140" t="s">
        <v>97</v>
      </c>
    </row>
    <row r="276" spans="1:3" ht="12.75">
      <c r="A276" s="141" t="s">
        <v>133</v>
      </c>
      <c r="B276" s="237" t="s">
        <v>755</v>
      </c>
      <c r="C276" s="142" t="s">
        <v>97</v>
      </c>
    </row>
    <row r="277" spans="1:3" ht="12.75">
      <c r="A277" s="141" t="s">
        <v>308</v>
      </c>
      <c r="B277" s="237" t="s">
        <v>169</v>
      </c>
      <c r="C277" s="142" t="s">
        <v>97</v>
      </c>
    </row>
    <row r="278" spans="1:3" ht="12.75">
      <c r="A278" s="141" t="s">
        <v>260</v>
      </c>
      <c r="B278" s="237" t="s">
        <v>374</v>
      </c>
      <c r="C278" s="142" t="s">
        <v>97</v>
      </c>
    </row>
    <row r="279" spans="1:3" ht="12.75">
      <c r="A279" s="141" t="s">
        <v>202</v>
      </c>
      <c r="B279" s="237" t="s">
        <v>602</v>
      </c>
      <c r="C279" s="142" t="s">
        <v>97</v>
      </c>
    </row>
    <row r="280" spans="1:3" ht="12.75">
      <c r="A280" s="141" t="s">
        <v>612</v>
      </c>
      <c r="B280" s="237" t="s">
        <v>688</v>
      </c>
      <c r="C280" s="142" t="s">
        <v>97</v>
      </c>
    </row>
    <row r="281" spans="1:3" ht="12.75">
      <c r="A281" s="141" t="s">
        <v>677</v>
      </c>
      <c r="B281" s="237" t="s">
        <v>52</v>
      </c>
      <c r="C281" s="142" t="s">
        <v>97</v>
      </c>
    </row>
    <row r="282" spans="1:3" ht="12.75">
      <c r="A282" s="141" t="s">
        <v>533</v>
      </c>
      <c r="B282" s="237" t="s">
        <v>788</v>
      </c>
      <c r="C282" s="142" t="s">
        <v>97</v>
      </c>
    </row>
    <row r="283" spans="1:3" ht="12.75">
      <c r="A283" s="141" t="s">
        <v>520</v>
      </c>
      <c r="B283" s="237" t="s">
        <v>195</v>
      </c>
      <c r="C283" s="142" t="s">
        <v>97</v>
      </c>
    </row>
    <row r="284" ht="12.75">
      <c r="B284" s="145" t="s">
        <v>22</v>
      </c>
    </row>
    <row r="285" spans="1:3" ht="12.75">
      <c r="A285" s="146" t="s">
        <v>240</v>
      </c>
      <c r="B285" s="147" t="s">
        <v>530</v>
      </c>
      <c r="C285" s="148" t="s">
        <v>97</v>
      </c>
    </row>
    <row r="286" spans="1:3" ht="12.75">
      <c r="A286" s="146" t="s">
        <v>680</v>
      </c>
      <c r="B286" s="147" t="s">
        <v>120</v>
      </c>
      <c r="C286" s="148" t="s">
        <v>97</v>
      </c>
    </row>
    <row r="287" spans="1:3" ht="12.75">
      <c r="A287" s="146" t="s">
        <v>259</v>
      </c>
      <c r="B287" s="147" t="s">
        <v>16</v>
      </c>
      <c r="C287" s="148" t="s">
        <v>97</v>
      </c>
    </row>
    <row r="288" spans="1:3" ht="12.75">
      <c r="A288" s="148" t="s">
        <v>705</v>
      </c>
      <c r="B288" s="147" t="s">
        <v>16</v>
      </c>
      <c r="C288" s="148" t="s">
        <v>97</v>
      </c>
    </row>
    <row r="289" spans="1:3" ht="12.75">
      <c r="A289" s="146" t="s">
        <v>381</v>
      </c>
      <c r="B289" s="147" t="s">
        <v>545</v>
      </c>
      <c r="C289" s="148" t="s">
        <v>97</v>
      </c>
    </row>
    <row r="290" spans="1:3" ht="12.75">
      <c r="A290" s="146" t="s">
        <v>21</v>
      </c>
      <c r="B290" s="147" t="s">
        <v>60</v>
      </c>
      <c r="C290" s="148" t="s">
        <v>97</v>
      </c>
    </row>
    <row r="291" spans="1:3" ht="12.75">
      <c r="A291" s="146" t="s">
        <v>275</v>
      </c>
      <c r="B291" s="147" t="s">
        <v>178</v>
      </c>
      <c r="C291" s="148" t="s">
        <v>97</v>
      </c>
    </row>
    <row r="292" spans="1:3" ht="12.75">
      <c r="A292" s="146" t="s">
        <v>163</v>
      </c>
      <c r="B292" s="147" t="s">
        <v>512</v>
      </c>
      <c r="C292" s="148" t="s">
        <v>97</v>
      </c>
    </row>
    <row r="293" spans="1:3" ht="12.75">
      <c r="A293" s="146" t="s">
        <v>437</v>
      </c>
      <c r="B293" s="147" t="s">
        <v>327</v>
      </c>
      <c r="C293" s="148" t="s">
        <v>97</v>
      </c>
    </row>
    <row r="294" spans="1:3" ht="12.75">
      <c r="A294" s="146" t="s">
        <v>626</v>
      </c>
      <c r="B294" s="147" t="s">
        <v>668</v>
      </c>
      <c r="C294" s="148" t="s">
        <v>97</v>
      </c>
    </row>
    <row r="295" spans="1:3" ht="12.75">
      <c r="A295" s="146"/>
      <c r="B295" s="147" t="s">
        <v>470</v>
      </c>
      <c r="C295" s="148" t="s">
        <v>97</v>
      </c>
    </row>
    <row r="296" spans="1:3" ht="12.75">
      <c r="A296" s="146"/>
      <c r="B296" s="147" t="s">
        <v>588</v>
      </c>
      <c r="C296" s="148" t="s">
        <v>97</v>
      </c>
    </row>
    <row r="297" spans="1:3" ht="12.75">
      <c r="A297" s="146" t="s">
        <v>112</v>
      </c>
      <c r="B297" s="147" t="s">
        <v>258</v>
      </c>
      <c r="C297" s="148" t="s">
        <v>97</v>
      </c>
    </row>
    <row r="298" spans="1:3" ht="12.75">
      <c r="A298" s="146" t="s">
        <v>69</v>
      </c>
      <c r="B298" s="147" t="s">
        <v>477</v>
      </c>
      <c r="C298" s="148" t="s">
        <v>97</v>
      </c>
    </row>
    <row r="299" spans="1:3" ht="12.75">
      <c r="A299" s="146" t="s">
        <v>515</v>
      </c>
      <c r="B299" s="147" t="s">
        <v>439</v>
      </c>
      <c r="C299" s="148" t="s">
        <v>97</v>
      </c>
    </row>
    <row r="300" spans="1:3" ht="12.75">
      <c r="A300" s="146" t="s">
        <v>718</v>
      </c>
      <c r="B300" s="147" t="s">
        <v>439</v>
      </c>
      <c r="C300" s="148" t="s">
        <v>97</v>
      </c>
    </row>
    <row r="301" spans="1:3" ht="12.75">
      <c r="A301" s="146" t="s">
        <v>392</v>
      </c>
      <c r="B301" s="147" t="s">
        <v>207</v>
      </c>
      <c r="C301" s="148" t="s">
        <v>97</v>
      </c>
    </row>
    <row r="302" spans="1:3" ht="25.5">
      <c r="A302" s="146"/>
      <c r="B302" s="147" t="s">
        <v>391</v>
      </c>
      <c r="C302" s="148" t="s">
        <v>97</v>
      </c>
    </row>
    <row r="303" spans="1:3" ht="12.75">
      <c r="A303" s="146" t="s">
        <v>300</v>
      </c>
      <c r="B303" s="147" t="s">
        <v>325</v>
      </c>
      <c r="C303" s="148" t="s">
        <v>97</v>
      </c>
    </row>
    <row r="304" spans="1:3" ht="12.75">
      <c r="A304" s="146" t="s">
        <v>529</v>
      </c>
      <c r="B304" s="147" t="s">
        <v>813</v>
      </c>
      <c r="C304" s="148" t="s">
        <v>97</v>
      </c>
    </row>
    <row r="305" spans="1:3" ht="12.75">
      <c r="A305" s="146" t="s">
        <v>828</v>
      </c>
      <c r="B305" s="147" t="s">
        <v>447</v>
      </c>
      <c r="C305" s="148" t="s">
        <v>97</v>
      </c>
    </row>
    <row r="306" spans="1:3" ht="12.75">
      <c r="A306" s="146"/>
      <c r="B306" s="147" t="s">
        <v>554</v>
      </c>
      <c r="C306" s="148" t="s">
        <v>97</v>
      </c>
    </row>
    <row r="307" spans="1:3" ht="12.75">
      <c r="A307" s="146" t="s">
        <v>619</v>
      </c>
      <c r="B307" s="147" t="s">
        <v>321</v>
      </c>
      <c r="C307" s="148" t="s">
        <v>97</v>
      </c>
    </row>
    <row r="308" spans="1:3" ht="12.75">
      <c r="A308" s="146" t="s">
        <v>348</v>
      </c>
      <c r="B308" s="147" t="s">
        <v>223</v>
      </c>
      <c r="C308" s="148" t="s">
        <v>97</v>
      </c>
    </row>
    <row r="309" spans="1:3" ht="12.75">
      <c r="A309" s="146" t="s">
        <v>6</v>
      </c>
      <c r="B309" s="147" t="s">
        <v>96</v>
      </c>
      <c r="C309" s="148" t="s">
        <v>97</v>
      </c>
    </row>
    <row r="310" spans="1:3" ht="12.75">
      <c r="A310" s="146" t="s">
        <v>812</v>
      </c>
      <c r="B310" s="147" t="s">
        <v>228</v>
      </c>
      <c r="C310" s="148" t="s">
        <v>97</v>
      </c>
    </row>
    <row r="311" spans="1:3" ht="12.75">
      <c r="A311" s="146" t="s">
        <v>450</v>
      </c>
      <c r="B311" s="147" t="s">
        <v>334</v>
      </c>
      <c r="C311" s="148" t="s">
        <v>97</v>
      </c>
    </row>
    <row r="312" spans="1:3" ht="12.75">
      <c r="A312" s="149" t="s">
        <v>299</v>
      </c>
      <c r="B312" s="151" t="s">
        <v>491</v>
      </c>
      <c r="C312" s="150" t="s">
        <v>97</v>
      </c>
    </row>
    <row r="313" spans="1:3" ht="12.75">
      <c r="A313" s="144"/>
      <c r="B313" s="144" t="s">
        <v>464</v>
      </c>
      <c r="C313" s="144" t="s">
        <v>97</v>
      </c>
    </row>
    <row r="314" spans="1:3" ht="12.75">
      <c r="A314" s="144"/>
      <c r="B314" s="144" t="s">
        <v>427</v>
      </c>
      <c r="C314" s="144" t="s">
        <v>97</v>
      </c>
    </row>
    <row r="315" spans="1:3" ht="12.75">
      <c r="A315" s="144"/>
      <c r="B315" s="144" t="s">
        <v>670</v>
      </c>
      <c r="C315" s="144" t="s">
        <v>97</v>
      </c>
    </row>
    <row r="316" spans="1:3" ht="12.75">
      <c r="A316" s="144"/>
      <c r="B316" s="144" t="s">
        <v>222</v>
      </c>
      <c r="C316" s="144" t="s">
        <v>97</v>
      </c>
    </row>
    <row r="317" spans="1:3" ht="12.75">
      <c r="A317" s="144"/>
      <c r="B317" s="144" t="s">
        <v>670</v>
      </c>
      <c r="C317" s="144" t="s">
        <v>97</v>
      </c>
    </row>
    <row r="318" spans="1:3" ht="12.75">
      <c r="A318" s="144"/>
      <c r="B318" s="144" t="s">
        <v>566</v>
      </c>
      <c r="C318" s="144" t="s">
        <v>97</v>
      </c>
    </row>
    <row r="319" spans="1:3" ht="12.75">
      <c r="A319" s="149"/>
      <c r="B319" s="151" t="s">
        <v>493</v>
      </c>
      <c r="C319" s="150" t="s">
        <v>97</v>
      </c>
    </row>
    <row r="320" spans="1:3" ht="12.75">
      <c r="A320" s="149"/>
      <c r="B320" s="151" t="s">
        <v>287</v>
      </c>
      <c r="C320" s="150" t="s">
        <v>97</v>
      </c>
    </row>
    <row r="321" spans="1:3" ht="12.75">
      <c r="A321" s="144"/>
      <c r="B321" s="152" t="s">
        <v>792</v>
      </c>
      <c r="C321" s="144" t="s">
        <v>97</v>
      </c>
    </row>
    <row r="322" spans="2:3" ht="12.75">
      <c r="B322" s="152" t="s">
        <v>347</v>
      </c>
      <c r="C322" t="s">
        <v>97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C46"/>
  <sheetViews>
    <sheetView zoomScalePageLayoutView="0" workbookViewId="0" topLeftCell="A1">
      <selection activeCell="A44" sqref="A44"/>
    </sheetView>
  </sheetViews>
  <sheetFormatPr defaultColWidth="9.125" defaultRowHeight="12.75"/>
  <cols>
    <col min="1" max="1" width="27.125" style="0" customWidth="1"/>
    <col min="2" max="2" width="72.125" style="115" customWidth="1"/>
    <col min="3" max="3" width="22.875" style="0" customWidth="1"/>
  </cols>
  <sheetData>
    <row r="1" spans="1:2" ht="38.25">
      <c r="A1" s="114" t="s">
        <v>734</v>
      </c>
      <c r="B1" s="115" t="s">
        <v>153</v>
      </c>
    </row>
    <row r="2" spans="1:3" ht="38.25">
      <c r="A2" s="116" t="s">
        <v>263</v>
      </c>
      <c r="B2" s="115" t="s">
        <v>490</v>
      </c>
      <c r="C2" s="117"/>
    </row>
    <row r="3" spans="1:2" ht="51">
      <c r="A3" s="114" t="s">
        <v>503</v>
      </c>
      <c r="B3" s="115" t="s">
        <v>129</v>
      </c>
    </row>
    <row r="4" ht="12.75">
      <c r="B4" s="115" t="s">
        <v>341</v>
      </c>
    </row>
    <row r="5" spans="2:3" ht="12.75">
      <c r="B5" s="115" t="s">
        <v>683</v>
      </c>
      <c r="C5" t="s">
        <v>644</v>
      </c>
    </row>
    <row r="6" spans="2:3" ht="12.75">
      <c r="B6" s="115" t="s">
        <v>791</v>
      </c>
      <c r="C6" t="s">
        <v>411</v>
      </c>
    </row>
    <row r="7" ht="12.75">
      <c r="B7" s="115" t="s">
        <v>765</v>
      </c>
    </row>
    <row r="8" spans="2:3" ht="12.75">
      <c r="B8" s="115" t="s">
        <v>633</v>
      </c>
    </row>
    <row r="9" ht="12.75">
      <c r="B9" s="115" t="s">
        <v>214</v>
      </c>
    </row>
    <row r="10" ht="12.75">
      <c r="B10" s="115" t="s">
        <v>778</v>
      </c>
    </row>
    <row r="11" ht="12.75">
      <c r="B11" s="115" t="s">
        <v>13</v>
      </c>
    </row>
    <row r="12" ht="12.75">
      <c r="B12" s="115" t="s">
        <v>363</v>
      </c>
    </row>
    <row r="13" ht="12.75">
      <c r="B13" s="115" t="s">
        <v>781</v>
      </c>
    </row>
    <row r="14" ht="12.75">
      <c r="B14" s="115" t="s">
        <v>654</v>
      </c>
    </row>
    <row r="15" ht="12.75">
      <c r="B15" s="115" t="s">
        <v>384</v>
      </c>
    </row>
    <row r="16" ht="12.75">
      <c r="B16" s="115" t="s">
        <v>827</v>
      </c>
    </row>
    <row r="17" ht="12.75">
      <c r="B17" s="115" t="s">
        <v>514</v>
      </c>
    </row>
    <row r="18" ht="12.75">
      <c r="B18" s="115" t="s">
        <v>63</v>
      </c>
    </row>
    <row r="19" ht="12.75" customHeight="1">
      <c r="B19" s="115" t="s">
        <v>827</v>
      </c>
    </row>
    <row r="20" ht="12.75" customHeight="1">
      <c r="B20" s="115" t="s">
        <v>514</v>
      </c>
    </row>
    <row r="21" ht="12.75" customHeight="1">
      <c r="B21" s="115" t="s">
        <v>162</v>
      </c>
    </row>
    <row r="22" ht="12.75" customHeight="1">
      <c r="B22" s="115" t="s">
        <v>827</v>
      </c>
    </row>
    <row r="23" ht="12.75" customHeight="1">
      <c r="B23" s="115" t="s">
        <v>514</v>
      </c>
    </row>
    <row r="24" ht="12.75" customHeight="1">
      <c r="B24" s="115" t="s">
        <v>704</v>
      </c>
    </row>
    <row r="25" ht="12.75">
      <c r="B25" s="115" t="s">
        <v>827</v>
      </c>
    </row>
    <row r="26" ht="12.75">
      <c r="B26" s="115" t="s">
        <v>514</v>
      </c>
    </row>
    <row r="27" ht="12.75">
      <c r="B27" s="115" t="s">
        <v>798</v>
      </c>
    </row>
    <row r="28" ht="12.75">
      <c r="B28" s="115" t="s">
        <v>827</v>
      </c>
    </row>
    <row r="29" ht="12.75">
      <c r="B29" s="115" t="s">
        <v>514</v>
      </c>
    </row>
    <row r="30" ht="12.75">
      <c r="B30" s="115" t="s">
        <v>498</v>
      </c>
    </row>
    <row r="31" ht="12.75" customHeight="1">
      <c r="B31" s="115" t="s">
        <v>214</v>
      </c>
    </row>
    <row r="32" ht="12.75" customHeight="1">
      <c r="B32" s="115" t="s">
        <v>380</v>
      </c>
    </row>
    <row r="33" ht="12.75" customHeight="1">
      <c r="B33" s="115" t="s">
        <v>129</v>
      </c>
    </row>
    <row r="34" spans="2:3" ht="12.75" customHeight="1">
      <c r="B34" s="115" t="s">
        <v>581</v>
      </c>
      <c r="C34" t="s">
        <v>227</v>
      </c>
    </row>
    <row r="35" spans="2:3" ht="12.75" customHeight="1">
      <c r="B35" s="115" t="s">
        <v>291</v>
      </c>
      <c r="C35" t="s">
        <v>659</v>
      </c>
    </row>
    <row r="36" ht="12.75" customHeight="1">
      <c r="B36" s="115" t="s">
        <v>73</v>
      </c>
    </row>
    <row r="37" ht="12.75">
      <c r="B37" s="115" t="s">
        <v>528</v>
      </c>
    </row>
    <row r="38" ht="12.75">
      <c r="B38" s="115" t="s">
        <v>451</v>
      </c>
    </row>
    <row r="39" spans="2:3" ht="12.75">
      <c r="B39" s="115" t="s">
        <v>187</v>
      </c>
    </row>
    <row r="40" ht="12.75">
      <c r="B40" s="115" t="s">
        <v>451</v>
      </c>
    </row>
    <row r="41" spans="2:3" ht="12.75">
      <c r="B41" s="115" t="s">
        <v>277</v>
      </c>
    </row>
    <row r="42" ht="12.75">
      <c r="B42" s="115" t="s">
        <v>214</v>
      </c>
    </row>
    <row r="43" ht="12.75">
      <c r="B43" s="115" t="s">
        <v>383</v>
      </c>
    </row>
    <row r="44" spans="2:3" ht="12.75">
      <c r="B44" s="115" t="s">
        <v>422</v>
      </c>
      <c r="C44" t="s">
        <v>12</v>
      </c>
    </row>
    <row r="45" ht="12.75">
      <c r="B45" s="115" t="s">
        <v>214</v>
      </c>
    </row>
    <row r="46" ht="12.75">
      <c r="B46" s="115" t="s">
        <v>596</v>
      </c>
    </row>
  </sheetData>
  <sheetProtection/>
  <printOptions/>
  <pageMargins left="0.75" right="0.75" top="1" bottom="1" header="0.5" footer="0.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GLAVBUH</dc:creator>
  <cp:keywords/>
  <dc:description/>
  <cp:lastModifiedBy>GLAVBUH</cp:lastModifiedBy>
  <dcterms:created xsi:type="dcterms:W3CDTF">2023-03-01T08:30:49Z</dcterms:created>
  <dcterms:modified xsi:type="dcterms:W3CDTF">2023-03-01T08:30:50Z</dcterms:modified>
  <cp:category/>
  <cp:version/>
  <cp:contentType/>
  <cp:contentStatus/>
</cp:coreProperties>
</file>